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defaultThemeVersion="124226"/>
  <mc:AlternateContent xmlns:mc="http://schemas.openxmlformats.org/markup-compatibility/2006">
    <mc:Choice Requires="x15">
      <x15ac:absPath xmlns:x15ac="http://schemas.microsoft.com/office/spreadsheetml/2010/11/ac" url="C:\Users\USER\Desktop\"/>
    </mc:Choice>
  </mc:AlternateContent>
  <xr:revisionPtr revIDLastSave="0" documentId="8_{1CD6AFC4-F724-4425-AB7E-894E6F8F068E}" xr6:coauthVersionLast="47" xr6:coauthVersionMax="47" xr10:uidLastSave="{00000000-0000-0000-0000-000000000000}"/>
  <bookViews>
    <workbookView xWindow="-120" yWindow="-120" windowWidth="29040" windowHeight="15720" firstSheet="11" activeTab="12" xr2:uid="{00000000-000D-0000-FFFF-FFFF00000000}"/>
  </bookViews>
  <sheets>
    <sheet name="Bieu 1" sheetId="1" r:id="rId1"/>
    <sheet name="Bieu 2" sheetId="2" state="hidden" r:id="rId2"/>
    <sheet name="Bieu 3(cap I)" sheetId="20" state="hidden" r:id="rId3"/>
    <sheet name="cấp 3 VPS" sheetId="25" state="hidden" r:id="rId4"/>
    <sheet name="Bieu 4 (QTOAN)" sheetId="3" state="hidden" r:id="rId5"/>
    <sheet name="Toàn ngành" sheetId="19" state="hidden" r:id="rId6"/>
    <sheet name="Bieu 6" sheetId="5" state="hidden" r:id="rId7"/>
    <sheet name="Bieu 7" sheetId="6" state="hidden" r:id="rId8"/>
    <sheet name="Bieu 8" sheetId="24" state="hidden" r:id="rId9"/>
    <sheet name="Bieu 9" sheetId="8" state="hidden" r:id="rId10"/>
    <sheet name="Bieu 10" sheetId="9" state="hidden" r:id="rId11"/>
    <sheet name="Sở GTVT" sheetId="26" r:id="rId12"/>
    <sheet name="THuyết minh" sheetId="27" r:id="rId13"/>
  </sheets>
  <definedNames>
    <definedName name="_xlnm.Print_Titles" localSheetId="0">'Bieu 1'!$9:$10</definedName>
    <definedName name="_xlnm.Print_Titles" localSheetId="10">'Bieu 10'!$9:$10</definedName>
    <definedName name="_xlnm.Print_Titles" localSheetId="1">'Bieu 2'!$8:$8</definedName>
    <definedName name="_xlnm.Print_Titles" localSheetId="2">'Bieu 3(cap I)'!$6:$7</definedName>
    <definedName name="_xlnm.Print_Titles" localSheetId="4">'Bieu 4 (QTOAN)'!$9:$10</definedName>
    <definedName name="_xlnm.Print_Titles" localSheetId="6">'Bieu 6'!$9:$10</definedName>
    <definedName name="_xlnm.Print_Titles" localSheetId="7">'Bieu 7'!$9:$9</definedName>
    <definedName name="_xlnm.Print_Titles" localSheetId="8">'Bieu 8'!$7:$8</definedName>
    <definedName name="_xlnm.Print_Titles" localSheetId="9">'Bieu 9'!$8:$9</definedName>
    <definedName name="_xlnm.Print_Titles" localSheetId="3">'cấp 3 VPS'!$6:$7</definedName>
    <definedName name="_xlnm.Print_Titles" localSheetId="11">'Sở GTVT'!$8:$8</definedName>
    <definedName name="_xlnm.Print_Titles" localSheetId="5">'Toàn ngành'!$8:$9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1" i="27" l="1"/>
  <c r="D22" i="27"/>
  <c r="F11" i="27"/>
  <c r="J11" i="27" s="1"/>
  <c r="J10" i="27" s="1"/>
  <c r="J9" i="27" s="1"/>
  <c r="I10" i="27"/>
  <c r="I9" i="27" s="1"/>
  <c r="G10" i="27"/>
  <c r="H10" i="27" s="1"/>
  <c r="E10" i="27"/>
  <c r="F9" i="27"/>
  <c r="D9" i="27"/>
  <c r="G11" i="27" l="1"/>
  <c r="G9" i="27"/>
  <c r="H11" i="27"/>
  <c r="H9" i="27"/>
  <c r="E9" i="27"/>
  <c r="D23" i="27" s="1"/>
  <c r="D24" i="27" s="1"/>
  <c r="C65" i="26"/>
  <c r="D63" i="26" l="1"/>
  <c r="C63" i="26"/>
  <c r="C71" i="26" l="1"/>
  <c r="C69" i="26" s="1"/>
  <c r="D69" i="26"/>
  <c r="D66" i="26"/>
  <c r="C66" i="26"/>
  <c r="D61" i="26"/>
  <c r="C61" i="26"/>
  <c r="D56" i="26"/>
  <c r="C56" i="26" s="1"/>
  <c r="D55" i="26"/>
  <c r="C55" i="26" s="1"/>
  <c r="C54" i="26"/>
  <c r="C53" i="26"/>
  <c r="D52" i="26"/>
  <c r="C52" i="26" s="1"/>
  <c r="C44" i="26"/>
  <c r="C43" i="26"/>
  <c r="C42" i="26"/>
  <c r="C41" i="26"/>
  <c r="C40" i="26"/>
  <c r="C39" i="26"/>
  <c r="D38" i="26"/>
  <c r="D37" i="26" s="1"/>
  <c r="C37" i="26" s="1"/>
  <c r="C38" i="26"/>
  <c r="D31" i="26"/>
  <c r="C31" i="26"/>
  <c r="C30" i="26"/>
  <c r="C29" i="26"/>
  <c r="C28" i="26"/>
  <c r="C27" i="26"/>
  <c r="D26" i="26"/>
  <c r="C26" i="26" s="1"/>
  <c r="C19" i="26"/>
  <c r="C18" i="26"/>
  <c r="C17" i="26"/>
  <c r="C16" i="26"/>
  <c r="C15" i="26"/>
  <c r="C14" i="26"/>
  <c r="C13" i="26"/>
  <c r="D12" i="26"/>
  <c r="C12" i="26" s="1"/>
  <c r="C11" i="26" s="1"/>
  <c r="D70" i="19"/>
  <c r="C70" i="19"/>
  <c r="C72" i="19"/>
  <c r="C66" i="19"/>
  <c r="C51" i="26" l="1"/>
  <c r="D51" i="26"/>
  <c r="D11" i="26"/>
  <c r="D62" i="19"/>
  <c r="C62" i="19"/>
  <c r="D67" i="19"/>
  <c r="D64" i="19" s="1"/>
  <c r="C67" i="19"/>
  <c r="H27" i="19" l="1"/>
  <c r="G35" i="19"/>
  <c r="G27" i="19" s="1"/>
  <c r="G25" i="19"/>
  <c r="G14" i="19"/>
  <c r="H13" i="19"/>
  <c r="H12" i="19" s="1"/>
  <c r="G12" i="19" s="1"/>
  <c r="J27" i="19"/>
  <c r="I35" i="19"/>
  <c r="J50" i="19"/>
  <c r="I50" i="19" s="1"/>
  <c r="J25" i="19"/>
  <c r="N36" i="19"/>
  <c r="E60" i="19"/>
  <c r="E53" i="19"/>
  <c r="F59" i="19"/>
  <c r="F52" i="19" s="1"/>
  <c r="F54" i="19"/>
  <c r="E54" i="19" s="1"/>
  <c r="C64" i="19"/>
  <c r="C54" i="19"/>
  <c r="C55" i="19"/>
  <c r="D57" i="19"/>
  <c r="D56" i="19" s="1"/>
  <c r="C56" i="19" s="1"/>
  <c r="D53" i="19"/>
  <c r="C40" i="19"/>
  <c r="C41" i="19"/>
  <c r="C42" i="19"/>
  <c r="C43" i="19"/>
  <c r="C44" i="19"/>
  <c r="C45" i="19"/>
  <c r="D39" i="19"/>
  <c r="D38" i="19" s="1"/>
  <c r="C38" i="19" s="1"/>
  <c r="C28" i="19"/>
  <c r="C29" i="19"/>
  <c r="C30" i="19"/>
  <c r="C31" i="19"/>
  <c r="D27" i="19"/>
  <c r="C27" i="19" s="1"/>
  <c r="D32" i="19"/>
  <c r="C32" i="19" s="1"/>
  <c r="C14" i="19"/>
  <c r="C15" i="19"/>
  <c r="C16" i="19"/>
  <c r="C17" i="19"/>
  <c r="C18" i="19"/>
  <c r="C19" i="19"/>
  <c r="C20" i="19"/>
  <c r="D13" i="19"/>
  <c r="D12" i="19" s="1"/>
  <c r="C53" i="19" l="1"/>
  <c r="C52" i="19" s="1"/>
  <c r="D52" i="19"/>
  <c r="C39" i="19"/>
  <c r="C57" i="19"/>
  <c r="E59" i="19"/>
  <c r="C13" i="19"/>
  <c r="G13" i="19"/>
  <c r="N26" i="19"/>
  <c r="N12" i="19"/>
  <c r="M27" i="19"/>
  <c r="N27" i="19" s="1"/>
  <c r="K27" i="19"/>
  <c r="K56" i="19"/>
  <c r="K52" i="19"/>
  <c r="K64" i="19"/>
  <c r="H26" i="19"/>
  <c r="H28" i="19"/>
  <c r="H29" i="19"/>
  <c r="H30" i="19"/>
  <c r="H31" i="19"/>
  <c r="H32" i="19"/>
  <c r="H33" i="19"/>
  <c r="H34" i="19"/>
  <c r="H36" i="19"/>
  <c r="H40" i="19"/>
  <c r="H41" i="19"/>
  <c r="H42" i="19"/>
  <c r="H43" i="19"/>
  <c r="H45" i="19"/>
  <c r="H46" i="19"/>
  <c r="H47" i="19"/>
  <c r="H48" i="19"/>
  <c r="H49" i="19"/>
  <c r="H51" i="19"/>
  <c r="H55" i="19"/>
  <c r="H56" i="19"/>
  <c r="H57" i="19"/>
  <c r="H58" i="19"/>
  <c r="H60" i="19"/>
  <c r="H61" i="19"/>
  <c r="H64" i="19"/>
  <c r="H65" i="19"/>
  <c r="H66" i="19"/>
  <c r="H70" i="19"/>
  <c r="H71" i="19"/>
  <c r="H72" i="19"/>
  <c r="L56" i="19" l="1"/>
  <c r="I37" i="19"/>
  <c r="L52" i="19" l="1"/>
  <c r="G38" i="19"/>
  <c r="H38" i="19" l="1"/>
  <c r="G39" i="19"/>
  <c r="I27" i="19"/>
  <c r="E27" i="19"/>
  <c r="F27" i="19"/>
  <c r="H39" i="19" l="1"/>
  <c r="G37" i="19"/>
  <c r="H37" i="19" s="1"/>
  <c r="I52" i="19"/>
  <c r="C12" i="19" l="1"/>
  <c r="I12" i="19" l="1"/>
  <c r="J12" i="19" s="1"/>
  <c r="L64" i="19"/>
  <c r="N70" i="19"/>
  <c r="M70" i="19"/>
  <c r="G59" i="19" l="1"/>
  <c r="H59" i="19" l="1"/>
  <c r="E52" i="19"/>
  <c r="D66" i="25"/>
  <c r="D65" i="25"/>
  <c r="D64" i="25"/>
  <c r="D63" i="25"/>
  <c r="D62" i="25"/>
  <c r="D61" i="25" s="1"/>
  <c r="D60" i="25" s="1"/>
  <c r="C61" i="25"/>
  <c r="C60" i="25" s="1"/>
  <c r="E60" i="25" l="1"/>
  <c r="E38" i="3"/>
  <c r="E37" i="3"/>
  <c r="F36" i="3"/>
  <c r="D36" i="3"/>
  <c r="C36" i="3"/>
  <c r="D31" i="3"/>
  <c r="D30" i="3" s="1"/>
  <c r="D29" i="3"/>
  <c r="C29" i="3"/>
  <c r="F23" i="3"/>
  <c r="E23" i="3"/>
  <c r="E29" i="3" s="1"/>
  <c r="F20" i="3"/>
  <c r="E20" i="3"/>
  <c r="F19" i="3"/>
  <c r="E19" i="3"/>
  <c r="D18" i="3"/>
  <c r="C18" i="3"/>
  <c r="F17" i="3"/>
  <c r="F16" i="3"/>
  <c r="D13" i="3"/>
  <c r="D12" i="3" s="1"/>
  <c r="C26" i="25"/>
  <c r="D26" i="25"/>
  <c r="E36" i="3" l="1"/>
  <c r="E18" i="3"/>
  <c r="F18" i="3"/>
  <c r="F20" i="25"/>
  <c r="E20" i="25"/>
  <c r="E26" i="25" s="1"/>
  <c r="F17" i="25"/>
  <c r="F16" i="25"/>
  <c r="F14" i="25"/>
  <c r="F13" i="25"/>
  <c r="E35" i="25"/>
  <c r="E34" i="25"/>
  <c r="F33" i="25"/>
  <c r="D33" i="25"/>
  <c r="C33" i="25"/>
  <c r="D28" i="25"/>
  <c r="D27" i="25" s="1"/>
  <c r="D15" i="25"/>
  <c r="F15" i="25" s="1"/>
  <c r="D10" i="25"/>
  <c r="C15" i="25"/>
  <c r="E17" i="25"/>
  <c r="E16" i="25"/>
  <c r="E33" i="25" l="1"/>
  <c r="D9" i="25"/>
  <c r="E15" i="25"/>
  <c r="D41" i="25"/>
  <c r="D39" i="25" s="1"/>
  <c r="F39" i="25"/>
  <c r="C41" i="25"/>
  <c r="C39" i="25" s="1"/>
  <c r="C72" i="25"/>
  <c r="E72" i="25" s="1"/>
  <c r="F71" i="25"/>
  <c r="D71" i="25"/>
  <c r="D70" i="25"/>
  <c r="E70" i="25" s="1"/>
  <c r="F68" i="25"/>
  <c r="C68" i="25"/>
  <c r="C58" i="25"/>
  <c r="E58" i="25" s="1"/>
  <c r="F57" i="25"/>
  <c r="D57" i="25"/>
  <c r="E57" i="25" s="1"/>
  <c r="C55" i="25"/>
  <c r="E55" i="25" s="1"/>
  <c r="F54" i="25"/>
  <c r="D54" i="25"/>
  <c r="E54" i="25" s="1"/>
  <c r="E52" i="25"/>
  <c r="F51" i="25"/>
  <c r="D51" i="25"/>
  <c r="C51" i="25"/>
  <c r="E49" i="25"/>
  <c r="F48" i="25"/>
  <c r="D48" i="25"/>
  <c r="C48" i="25"/>
  <c r="C46" i="25"/>
  <c r="E46" i="25" s="1"/>
  <c r="F45" i="25"/>
  <c r="D45" i="25"/>
  <c r="E45" i="25" s="1"/>
  <c r="C43" i="25"/>
  <c r="E43" i="25" s="1"/>
  <c r="F42" i="25"/>
  <c r="D42" i="25"/>
  <c r="E42" i="25" s="1"/>
  <c r="E40" i="25"/>
  <c r="E39" i="25" s="1"/>
  <c r="F38" i="25" l="1"/>
  <c r="D68" i="25"/>
  <c r="E68" i="25" s="1"/>
  <c r="E48" i="25"/>
  <c r="E51" i="25"/>
  <c r="C71" i="25"/>
  <c r="C38" i="25" s="1"/>
  <c r="E71" i="25"/>
  <c r="H19" i="19"/>
  <c r="H16" i="19"/>
  <c r="H24" i="19"/>
  <c r="H21" i="19"/>
  <c r="H22" i="19"/>
  <c r="H15" i="19"/>
  <c r="H23" i="19"/>
  <c r="H20" i="19"/>
  <c r="H17" i="19"/>
  <c r="H18" i="19"/>
  <c r="E38" i="25" l="1"/>
  <c r="D38" i="25"/>
</calcChain>
</file>

<file path=xl/sharedStrings.xml><?xml version="1.0" encoding="utf-8"?>
<sst xmlns="http://schemas.openxmlformats.org/spreadsheetml/2006/main" count="1190" uniqueCount="347">
  <si>
    <t xml:space="preserve">  Đơn vị:</t>
  </si>
  <si>
    <t>VÀ PHÂN BỔ CHO CÁC ĐƠN VỊ TRỰC THUỘC năm ...</t>
  </si>
  <si>
    <t xml:space="preserve">Trong đó </t>
  </si>
  <si>
    <t>Đơn vị ...</t>
  </si>
  <si>
    <t>A</t>
  </si>
  <si>
    <t>I</t>
  </si>
  <si>
    <t>Tổng số thu</t>
  </si>
  <si>
    <t>Thu hoạt động SX, cung ứng dịch vụ</t>
  </si>
  <si>
    <t xml:space="preserve">Thu sự nghiệp khác </t>
  </si>
  <si>
    <t>II</t>
  </si>
  <si>
    <t>Số thu nộp NSNN</t>
  </si>
  <si>
    <t>Hoạt động SX, cung ứng dịch vụ</t>
  </si>
  <si>
    <t>III</t>
  </si>
  <si>
    <t xml:space="preserve">Hoạt động sự nghiệp khác </t>
  </si>
  <si>
    <t>B</t>
  </si>
  <si>
    <t>(Dùng cho đơn vị dự toán cấp trên và đơn vị</t>
  </si>
  <si>
    <t>Quyết toán thu</t>
  </si>
  <si>
    <t>Đơn vị A</t>
  </si>
  <si>
    <t>Đơn vị …</t>
  </si>
  <si>
    <t xml:space="preserve"> Chương:</t>
  </si>
  <si>
    <t xml:space="preserve"> Dự toán thu nguồn khác (nếu có)</t>
  </si>
  <si>
    <t>Thu hội phí</t>
  </si>
  <si>
    <t>Thu khác</t>
  </si>
  <si>
    <t xml:space="preserve"> Dự toán chi ngân sách nhà nước</t>
  </si>
  <si>
    <t>Nội dung</t>
  </si>
  <si>
    <t>Tổng số
được giao</t>
  </si>
  <si>
    <t xml:space="preserve">Số 
TT </t>
  </si>
  <si>
    <t xml:space="preserve">  ĐV tính: triệu đồng</t>
  </si>
  <si>
    <t>Tổng số đã
phân bổ</t>
  </si>
  <si>
    <t>Chi thường xuyên</t>
  </si>
  <si>
    <t>Chi sự nghiệp thể dục thể thao</t>
  </si>
  <si>
    <t>Chi sự nghiệp bảo vệ môi trường</t>
  </si>
  <si>
    <t>Chi quản lý hành chính</t>
  </si>
  <si>
    <t xml:space="preserve">DỰ TOÁN THU- CHI NGÂN SÁCH ĐƯỢC GIAO </t>
  </si>
  <si>
    <t>Chi Chương trình mục tiêu</t>
  </si>
  <si>
    <t>Chi Chương trình mục tiêu quốc gia</t>
  </si>
  <si>
    <t>(Chi tiết theo từng Chương trình mục tiêu quốc gia)</t>
  </si>
  <si>
    <t>(Chi tiết theo từng Chương trình mục tiêu)</t>
  </si>
  <si>
    <t>DỰ TOÁN THU- CHI NGÂN SÁCH NHÀ NƯỚC</t>
  </si>
  <si>
    <t>Dự toán được giao</t>
  </si>
  <si>
    <t>Đvt: Triệu đồng</t>
  </si>
  <si>
    <t>Số liệu quyết toán
 được duyệt</t>
  </si>
  <si>
    <t>Số liệu
 báo cáo
 quyết toán</t>
  </si>
  <si>
    <t xml:space="preserve"> QUYẾT TOÁN THU - CHI NGUỒN NSNN, NGUỒN KHÁC năm ...</t>
  </si>
  <si>
    <t>Quyết toán chi ngân sách nhà nước</t>
  </si>
  <si>
    <t>Trong đó</t>
  </si>
  <si>
    <t>Mua sắm, 
sửa chữa</t>
  </si>
  <si>
    <t>Trích lập các quỹ</t>
  </si>
  <si>
    <t>Số 
TT</t>
  </si>
  <si>
    <t xml:space="preserve">          ĐV tính: Triệu đồng</t>
  </si>
  <si>
    <t xml:space="preserve">          Đơn vị tính: Triệu đồng</t>
  </si>
  <si>
    <t xml:space="preserve">DỰ TOÁN THU- CHI NGÂN SÁCH NHÀ NƯỚC HỖ TRỢ ĐƯỢC GIAO </t>
  </si>
  <si>
    <t>(Dùng cho tổ chức cấp trên)</t>
  </si>
  <si>
    <t>Thu từ đóng góp của tổ chức, cá nhân</t>
  </si>
  <si>
    <t>Chi từ nguồn đóng góp của tổ chức, cá nhân</t>
  </si>
  <si>
    <t>….</t>
  </si>
  <si>
    <t>(Dùng cho đơn vị sử dụng ngân sách nhà nước hỗ trợ)</t>
  </si>
  <si>
    <t>DỰ TOÁN THU- CHI NGÂN SÁCH NHÀ NƯỚC HỖ TRỢ</t>
  </si>
  <si>
    <t>(Kèm theo Quyết định số    /QĐ- … ngày…/…/….của…. )</t>
  </si>
  <si>
    <t>Đv tính: Triệu đồng</t>
  </si>
  <si>
    <t>Số liệu 
báo cáo 
quyết toán</t>
  </si>
  <si>
    <t>Số liệu 
quyết toán
được duyệt</t>
  </si>
  <si>
    <t>Số
 TT</t>
  </si>
  <si>
    <t>Quyết toán thu nguồn khác (nếu có)</t>
  </si>
  <si>
    <t xml:space="preserve"> QUYẾT TOÁN THU - CHI NGUỒN NGÂN SÁCH, NGUỒN KHÁC năm ...</t>
  </si>
  <si>
    <t>( Dùng cho các tổ chức cấp trên được ngân sách nhà nước hỗ trợ)</t>
  </si>
  <si>
    <t xml:space="preserve">  ĐV tính: Triệu đồng</t>
  </si>
  <si>
    <t>Số liệu 
quyết toán
 được duyệt</t>
  </si>
  <si>
    <t>Số liệu
quyết toán
 được duyệt</t>
  </si>
  <si>
    <t xml:space="preserve"> dự toán sử dụng ngân sách nhà nước)</t>
  </si>
  <si>
    <t>ĐÁNH GIÁ THỰC HIỆN DỰ TOÁN THU- CHI NGÂN SÁCH QUÝ (6 THÁNG/CẢ NĂM)</t>
  </si>
  <si>
    <t>So sánh (%)</t>
  </si>
  <si>
    <t>Dự toán</t>
  </si>
  <si>
    <t>Cùng kỳ 
năm trước</t>
  </si>
  <si>
    <t>(Dùng cho tổ chức cấp trên và đơn vị sử dụng ngân sách nhà nước hỗ trợ)</t>
  </si>
  <si>
    <t>(Dùng cho các tổ chức cấp trên và đơn vị sử dụng ngân sách nhà nước hỗ trợ)</t>
  </si>
  <si>
    <t>(Dùng cho đơn vị sử dụng ngân sách)</t>
  </si>
  <si>
    <t>Dự toán năm</t>
  </si>
  <si>
    <t>(Dùng cho đơn vị dự toán ngân sách cấp I/đơn vị dự toán ngân sách cấp trên)</t>
  </si>
  <si>
    <t>Tổng số thu, chi, nộp ngân sách phí, lệ phí</t>
  </si>
  <si>
    <t xml:space="preserve"> Số thu phí, lệ phí</t>
  </si>
  <si>
    <t>1.1</t>
  </si>
  <si>
    <t>Lệ phí</t>
  </si>
  <si>
    <t>Lệ phí A</t>
  </si>
  <si>
    <t>Lệ phí B</t>
  </si>
  <si>
    <t>…………….</t>
  </si>
  <si>
    <t>1.2</t>
  </si>
  <si>
    <t>Phí</t>
  </si>
  <si>
    <t>Phí A</t>
  </si>
  <si>
    <t>Phí B</t>
  </si>
  <si>
    <t>Chi từ nguồn thu phí được để lại</t>
  </si>
  <si>
    <t>2.1</t>
  </si>
  <si>
    <t>Chi sự nghiệp………………….</t>
  </si>
  <si>
    <t>a</t>
  </si>
  <si>
    <t xml:space="preserve"> Kinh phí nhiệm vụ thường xuyên</t>
  </si>
  <si>
    <t>b</t>
  </si>
  <si>
    <t>Kinh phí nhiệm vụ không thường xuyên</t>
  </si>
  <si>
    <t>2.2</t>
  </si>
  <si>
    <t xml:space="preserve"> Kinh phí thực hiện chế độ tự chủ </t>
  </si>
  <si>
    <t xml:space="preserve">Kinh phí không thực hiện chế độ tự chủ </t>
  </si>
  <si>
    <t xml:space="preserve"> Số phí, lệ phí nộp NSNN</t>
  </si>
  <si>
    <t>3.1</t>
  </si>
  <si>
    <t>3.2</t>
  </si>
  <si>
    <t>Dự toán chi ngân sách nhà nước</t>
  </si>
  <si>
    <t>Nghiên cứu khoa học</t>
  </si>
  <si>
    <t>Kinh phí thực hiện nhiệm vụ khoa học công nghệ</t>
  </si>
  <si>
    <t>- Nhiệm vụ khoa học công nghệ cấp quốc gia</t>
  </si>
  <si>
    <t>- Nhiệm vụ khoa học công nghệ cấp Bộ</t>
  </si>
  <si>
    <t>- Nhiệm vụ khoa học công nghệ cấp cơ sở</t>
  </si>
  <si>
    <t xml:space="preserve"> Kinh phí nhiệm vụ thường xuyên theo chức năng</t>
  </si>
  <si>
    <t>2.3</t>
  </si>
  <si>
    <t xml:space="preserve">Kinh phí nhiệm vụ không thường xuyên </t>
  </si>
  <si>
    <t>Chi sự nghiệp giáo dục, đào tạo, dạy nghề</t>
  </si>
  <si>
    <t xml:space="preserve">Chi sự nghiệp y tế, dân số và gia đình </t>
  </si>
  <si>
    <t>4.1</t>
  </si>
  <si>
    <t>4.2</t>
  </si>
  <si>
    <t xml:space="preserve">Chi bảo đảm xã hội  </t>
  </si>
  <si>
    <t>5.1</t>
  </si>
  <si>
    <t>5.2</t>
  </si>
  <si>
    <t xml:space="preserve">Chi sự nghiệp kinh tế </t>
  </si>
  <si>
    <t>6.1</t>
  </si>
  <si>
    <t>6.2</t>
  </si>
  <si>
    <t>7.1</t>
  </si>
  <si>
    <t>7.2</t>
  </si>
  <si>
    <t xml:space="preserve">Chi sự nghiệp văn hóa thông tin  </t>
  </si>
  <si>
    <t>8.1</t>
  </si>
  <si>
    <t>8.2</t>
  </si>
  <si>
    <t>Chi sự nghiệp phát thanh, truyền hình, thông tấn</t>
  </si>
  <si>
    <t>9.1</t>
  </si>
  <si>
    <t>9.2</t>
  </si>
  <si>
    <t>10.1</t>
  </si>
  <si>
    <t>10.2</t>
  </si>
  <si>
    <t>Chi từ nguồn thu được để lại</t>
  </si>
  <si>
    <t>C</t>
  </si>
  <si>
    <t>Nhiệm vụ A</t>
  </si>
  <si>
    <t>Nhiệm vụ B</t>
  </si>
  <si>
    <t>Ngày     tháng     năm</t>
  </si>
  <si>
    <t>Thủ trưởng đơn vị</t>
  </si>
  <si>
    <t>Ước thực
hiện quý/6 tháng/năm</t>
  </si>
  <si>
    <t xml:space="preserve">Chi hoạt động kinh tế </t>
  </si>
  <si>
    <t xml:space="preserve"> Biểu số 4 - Ban hành kèm theo Thông tư số 61/2017/TT-BTC ngày 15 tháng 6 năm 2017 của Bộ Tài chính</t>
  </si>
  <si>
    <t>Quỹ 
lương</t>
  </si>
  <si>
    <t xml:space="preserve">   Biểu số 1 - Ban hành kèm theo Thông tư số 61/2017/TT-BTC ngày 15 tháng 6 năm 2017 của Bộ Tài chính</t>
  </si>
  <si>
    <t xml:space="preserve"> Biểu số 2 - Ban hành kèm theo Thông tư số 61/2017/TT-BTC ngày 15 tháng 6 năm 2017 của Bộ Tài chính</t>
  </si>
  <si>
    <t xml:space="preserve"> Biểu số 3 - Ban hành kèm theo Thông tư số 61/2017/TT-BTC ngày 15 tháng 6 năm 2017 của Bộ Tài chính</t>
  </si>
  <si>
    <t xml:space="preserve"> Biểu số 5 - Ban hành kèm theo Thông tư số 61/2017/TT-BTC ngày 15 tháng 6 năm 2017 của Bộ Tài chính</t>
  </si>
  <si>
    <t xml:space="preserve"> Biểu số 6 - Ban hành kèm theo Thông tư số 61/2017/TT-BTC ngày 15 tháng 6 năm 2017 của Bộ Tài chính</t>
  </si>
  <si>
    <t xml:space="preserve"> Biểu số 7 - Ban hành kèm theo Thông tư số 61/2017/TT-BTC ngày 15 tháng 6 năm 2017 của Bộ Tài chính</t>
  </si>
  <si>
    <t>Quỹ
 lương</t>
  </si>
  <si>
    <t xml:space="preserve"> Biểu số 9 - Ban hành kèm theo Thông tư số 61/2017/TT-BTC ngày 15 tháng 6 năm 2017 của Bộ Tài chính</t>
  </si>
  <si>
    <t xml:space="preserve"> Biểu số 8 - Ban hành kèm theo Thông tư số 61/2017/TT-BTC ngày 15 tháng 6 năm 2017 của Bộ Tài chính</t>
  </si>
  <si>
    <t xml:space="preserve"> Biểu số 10 - Ban hành kèm theo Thông tư số 61/2017/TT-BTC ngày 15 tháng 6 năm 2017 của Bộ Tài chính</t>
  </si>
  <si>
    <t>ĐÁNH GIÁ THỰC HIỆN DỰ TOÁN THU- CHI NGÂN SÁCH NĂM 2017</t>
  </si>
  <si>
    <t>Thực
hiện cả năm</t>
  </si>
  <si>
    <t>Chi sự nghiệp kinh tế địa phương</t>
  </si>
  <si>
    <t>Chi quỹ bảo trì đường bộ địa phương</t>
  </si>
  <si>
    <t>Chi sự quỹ bảo trì đường bộ trung ương</t>
  </si>
  <si>
    <t>Chi sự nghiệp giao thông đường thủy địa phương</t>
  </si>
  <si>
    <t>Chi sự nghiệp giao thông đường bộ địa phương</t>
  </si>
  <si>
    <t>Chi sự nghiệp giao thông đường thủy trung ương</t>
  </si>
  <si>
    <t>Chi hỗ trợ thực hiện cứng hóa mặt đường trục chính nội đồng</t>
  </si>
  <si>
    <t>Chi sửa chữa trụ trở GTVT</t>
  </si>
  <si>
    <t>Chi đầu tư XDCB nguồn NSTW</t>
  </si>
  <si>
    <t>ĐV tính: triệu đồng</t>
  </si>
  <si>
    <t xml:space="preserve">  Đơn vị: Sở Giao thông vận tải (đơn vị cấp III)</t>
  </si>
  <si>
    <t>Lệ phí cấp đăng ký phương tiện thủy nội địa</t>
  </si>
  <si>
    <t>Lệ phí đăng ký cấp biển số xe máy chuyên dùng</t>
  </si>
  <si>
    <t xml:space="preserve">Lệ phí cấp GPLX </t>
  </si>
  <si>
    <t>Phí sát hạch ô tô</t>
  </si>
  <si>
    <t>Phí sát hạch lái xe mô tô</t>
  </si>
  <si>
    <t>Lệ phí cấp giấy phép kinh doanh vận tải</t>
  </si>
  <si>
    <t>Phí thẩm tra thẩm định cấp GP hoạt động bến thủy nội địa</t>
  </si>
  <si>
    <t>Phí thẩm định dự toán các công trình</t>
  </si>
  <si>
    <t>Lệ phí cấp giấy chứng nhận bảo đảm chất lượng an toàn kỹ thuật đối với máy, thiết bị, phương tiện giao thông vân tải có yêu cầu nghiêm ngặt về an toàn (Trung tâm ĐKPTGT)</t>
  </si>
  <si>
    <t>Dự án nút giao Đồng Văn</t>
  </si>
  <si>
    <t>Dự án QL 21B (Ba Đa - Chợ dầu)</t>
  </si>
  <si>
    <t>Dự án QL38B (Km 48+575-Km 56+475)</t>
  </si>
  <si>
    <t>Dự án GTNT 3</t>
  </si>
  <si>
    <t xml:space="preserve">  Đơn vị: Sở Giao thông vận tải Hà Nam</t>
  </si>
  <si>
    <t>Dự án xây dựng tuyến đường bộ nối đường cao tốc Hà Nam - hải phòng với đường cao tốc cầu Giẽ - Ninh Bình</t>
  </si>
  <si>
    <t>Số thu phí, lệ phí</t>
  </si>
  <si>
    <t>Số dư phí lệ phí được phép để lại sử dụng năm trước chuyển sang</t>
  </si>
  <si>
    <t>Số thu lệ phí</t>
  </si>
  <si>
    <t>Lệ phí đăng ký cấp biển phương tiện thủy nội địa</t>
  </si>
  <si>
    <t>Lệ phí đăng ký cấp biển xe máy chuyên dùng</t>
  </si>
  <si>
    <t>Lệ phí cấp bằng chứng chỉ được hoạt động trên các phương tiện</t>
  </si>
  <si>
    <t>Số thu phí</t>
  </si>
  <si>
    <t>Phí thẩm định thiết kế cải tạo đóng mới lắp ráp xe kiểm nghiệm phương tiện đã cải tạo đóng mới lắp ráp</t>
  </si>
  <si>
    <t>Phí sát hạch lái xe ô tô</t>
  </si>
  <si>
    <t>Phí thẩm định đầu tư, dự án đầu tư</t>
  </si>
  <si>
    <t xml:space="preserve">Phí thẩm tra thẩm định cấp giấy phép hoạt động bến thủy nội điạ </t>
  </si>
  <si>
    <t>Chi sù nghiÖp</t>
  </si>
  <si>
    <t>Kinh phÝ nhiÖm vô th­êng xuyªn</t>
  </si>
  <si>
    <t>Kinh phÝ nhiÖm vô kh«ng th­êng xuyªn</t>
  </si>
  <si>
    <t>Chi qu¶n lý hµnh chÝnh (Lo¹i - kho¶n: 340-341)</t>
  </si>
  <si>
    <t>Kinh phÝ thùc hiÖn chÕ ®é tù chñ</t>
  </si>
  <si>
    <t>Kinh phÝ thùc hiÖn kh«ng chÕ ®é tù chñ</t>
  </si>
  <si>
    <t>- Chi tiÕt:  Kinh phÝ thùc hiÖn chÕ ®é tù chñ</t>
  </si>
  <si>
    <t>Chi tr¶ tiÒn thuª c¬ së vËt chÊt phôc vô s¸t h¹ch l¸i xe « t«, m« t«</t>
  </si>
  <si>
    <t xml:space="preserve">Chi l­¬ng c¸c kho¶n ®ãng gãp (nguån trÝch 40%phÝ lÖ phÝ ®Ó l¹i chi l­¬ng theo chØ tiªu kÕ ho¹ch giao </t>
  </si>
  <si>
    <t>Chi ñy quyÒn thu phÝ (chi tr¶ cho trung t©m s¸t h¹ch 4.000 ®/GPLX)</t>
  </si>
  <si>
    <t>Vật tư văn phòng</t>
  </si>
  <si>
    <t>Chi thuª m­ín</t>
  </si>
  <si>
    <t>C«ng t¸c phÝ</t>
  </si>
  <si>
    <t>Chi sửa chữa TSCĐ</t>
  </si>
  <si>
    <t>Lệ ph đào tạo lạ sát hạch vên</t>
  </si>
  <si>
    <t>Ch mua TSCD</t>
  </si>
  <si>
    <t>Dù to¸n chi ng©n s¸ch nhµ n­íc</t>
  </si>
  <si>
    <t xml:space="preserve"> Chi qu¶n lý hµnh chÝnh (Lo¹i - kho¶n: 340-341)</t>
  </si>
  <si>
    <t>Kinh phÝ kh«ng thùc hiÖn chÕ ®é tù chñ</t>
  </si>
  <si>
    <t>Chi tiÕt:</t>
  </si>
  <si>
    <t>Tæng quü l­¬ng
BC n¨m 2017: 54 biªn chÕ 
(VPS: 30 ng;  Thanh tra: 24 ng)
Hîp ®ång: 7 ng (VPS+TTR)</t>
  </si>
  <si>
    <t xml:space="preserve">Trong ®ã: Nguån c¶i c¸ch tiÒn l­¬ng 186 tr ®ång </t>
  </si>
  <si>
    <t>TiÒn l­¬ng</t>
  </si>
  <si>
    <t xml:space="preserve">L­¬ng ng¹ch bËc </t>
  </si>
  <si>
    <t>L­¬ng H§ dµi h¹n</t>
  </si>
  <si>
    <t>Phô cÊp l­¬ng</t>
  </si>
  <si>
    <t>Chøc vô</t>
  </si>
  <si>
    <t>Tr¸ch nhiÖm theo nghÒ, theo c«ng viÖc</t>
  </si>
  <si>
    <t>Phô cÊp th©m niªn v­ît khung</t>
  </si>
  <si>
    <t>Phô cÊp tr¸ch nhiÖm 25%</t>
  </si>
  <si>
    <t>Phô cÊp tr¸ch nhiÖm kÕ to¸n tr­ëng, ®éi tr­ëng</t>
  </si>
  <si>
    <t>Phô cÊp th©m niªn nghÒ</t>
  </si>
  <si>
    <t>Phô cÊp lµm thªm giê</t>
  </si>
  <si>
    <t>Phô cÊp c«ng t¸c §¶ng</t>
  </si>
  <si>
    <t>Phô cÊp c«ng vô</t>
  </si>
  <si>
    <t>Phô cÊp CCB</t>
  </si>
  <si>
    <t>T¨ng l­¬ng ®Þnh kú n¨m 2017 (0,33 x 1.210.000 ® x 10 ng­êi x 6 th¸ng)</t>
  </si>
  <si>
    <t>C¸c kho¶n ®ãng gãp</t>
  </si>
  <si>
    <t>B¶o hiÓm x· héi</t>
  </si>
  <si>
    <t>B¶o hiÓm y tÕ</t>
  </si>
  <si>
    <t>Kinh phÝ c«ng ®oµn</t>
  </si>
  <si>
    <t>B¶o hiÓm thÊt nghiÖp</t>
  </si>
  <si>
    <t xml:space="preserve">C¸c kho¶n ®ãng gãp cña t¨ng l­¬ng ®Þnh kú </t>
  </si>
  <si>
    <t>Chi th­êng xuyªn theo ®Þnh møc:
(54bc + 4 H§)*13,455tr®/1ng/1n¨m</t>
  </si>
  <si>
    <t>TiÒn th­ëng</t>
  </si>
  <si>
    <t>Phóc lîi tËp thÓ</t>
  </si>
  <si>
    <t>Phô cÊp tiÕp d©n</t>
  </si>
  <si>
    <t>Thu nhËp t¨ng thªm</t>
  </si>
  <si>
    <t>Thanh to¸n dÞch vô c«ng céng</t>
  </si>
  <si>
    <t>VËt t­ v¨n phßng</t>
  </si>
  <si>
    <t>Th«ng tin, tuyªn truyÒn, liªn l¹c</t>
  </si>
  <si>
    <t>Héi nghÞ</t>
  </si>
  <si>
    <t>Chi phÝ thuª m­ín</t>
  </si>
  <si>
    <t>Chi söa ch÷a TSC§</t>
  </si>
  <si>
    <t>Chi kh¸c</t>
  </si>
  <si>
    <t>Chi cho c«ng t¸c §¶ng ë tæ chøc §¶ng c¬ së vµ c¸c cÊp trªn c¬ së</t>
  </si>
  <si>
    <t>Chi lËp c¸c quü cña ®¬n vÞ thùc hiÖn kho¸n chi vµ ®¬n vÞ sù nghiÖp cã thu</t>
  </si>
  <si>
    <t>Chi mua s¾m TSCD</t>
  </si>
  <si>
    <t>Chi phục vụ thu lệ phí</t>
  </si>
  <si>
    <t>Làm thêm giờ</t>
  </si>
  <si>
    <t>Chi nghiệp vụ chuyên môn</t>
  </si>
  <si>
    <t>Chi phục vụ thu lệ phí của Trung tâm đăng kiểm</t>
  </si>
  <si>
    <t>C¸c néi dung chi ®Æc thï</t>
  </si>
  <si>
    <t>Chi phôc vô ho¹t ®éng tiÕp d©n</t>
  </si>
  <si>
    <t>Chi hç trî phôc vô kiÓm tra GTNT míi</t>
  </si>
  <si>
    <t>Chi công tác quản lý ngành</t>
  </si>
  <si>
    <t>Chi trang phục lực lượng Thanh tra giao thông</t>
  </si>
  <si>
    <t>Sự nghiệp giao thông</t>
  </si>
  <si>
    <t xml:space="preserve">Kinh phÝ kh«ng thùc hiÖn chÕ ®é tù chñ </t>
  </si>
  <si>
    <t>Chi duy tu, sửa chữa thường xuyên  đường bộ  (Loại - khoản: 280-292)</t>
  </si>
  <si>
    <t>Chi duy tu, sửa chữa thường xuyên  đường thủy nội địa  (Loại - khoản: 280-294)</t>
  </si>
  <si>
    <t>Sự nghiệp kinh tế (Loại - khoản: 280-292)</t>
  </si>
  <si>
    <t>Chi phục vụ công tác ATGT cho Thanh tra Sở</t>
  </si>
  <si>
    <t>Chi phục vụ công tác ATGT cho Ban ATGT</t>
  </si>
  <si>
    <t>Chi tõ nguån thu phí được để lại</t>
  </si>
  <si>
    <t>Sè phÝ, lÖ phÝ nộp NSNN</t>
  </si>
  <si>
    <t>Chi cải cách hµnh chÝnh</t>
  </si>
  <si>
    <t>ĐV tính: 1000đồng</t>
  </si>
  <si>
    <t>ĐÁNH GIÁ THỰC HIỆN DỰ TOÁN THU- CHI NGÂN SÁCH 6 THÁNG ĐẦU NĂM 2018</t>
  </si>
  <si>
    <t>Thực
hiện 6 tháng năm 2018</t>
  </si>
  <si>
    <t>Đơn vị Văn phòng Sở</t>
  </si>
  <si>
    <t>Thanh tra Sở</t>
  </si>
  <si>
    <t>Trung tâm đăng kiểm PTGTVT</t>
  </si>
  <si>
    <t>Trung tâm sát hạch cấp GPLX</t>
  </si>
  <si>
    <t>Lệ phí cấp GCNATKT&amp;BVMT</t>
  </si>
  <si>
    <t>Chi sự nghiệp kinh tế</t>
  </si>
  <si>
    <t>Trạm kiểm soát tải trọng</t>
  </si>
  <si>
    <t>Chi sự nghiệp giao thông</t>
  </si>
  <si>
    <t>Lệ phí cấp đăng ký, cấp biển số xe máy chuyên dùng</t>
  </si>
  <si>
    <t xml:space="preserve">Lệ phí cấp mới, cấp đổi GPLX </t>
  </si>
  <si>
    <t>Phí sát hạch GPLX ô tô</t>
  </si>
  <si>
    <t>Phí sát hạch GPLX A1</t>
  </si>
  <si>
    <t>Phi thẩm định dự toán các CT</t>
  </si>
  <si>
    <t>Lệ phí cấp Gpkinh doanh vận tải</t>
  </si>
  <si>
    <t xml:space="preserve">  Đơn vị: Sở GTVT Hà Nam</t>
  </si>
  <si>
    <t xml:space="preserve"> Chương: 421</t>
  </si>
  <si>
    <t>Ban Qlý bảo trì kết cấu HTGT</t>
  </si>
  <si>
    <t>Quyết toán chi ngân sách nhà nước Địa phương</t>
  </si>
  <si>
    <t>IV</t>
  </si>
  <si>
    <t>Quyết toán chi ngân sách nhà nước đưởng bộ Trung ương</t>
  </si>
  <si>
    <t>Quyết toán chi ngân sách nhà nước đưởng thủy Trung ương</t>
  </si>
  <si>
    <t>Kinh phí đầu tư XDCB</t>
  </si>
  <si>
    <t xml:space="preserve">- Dự án xây dựng tuyến đường bộ nối đường cao tốc Hà Nội - Hải Phòng với đường cao tốc Cầu Giẽ - Ninh Bình </t>
  </si>
  <si>
    <t xml:space="preserve">- Dự án đầu tư, cải tạo nâng cấp QL21B đoạn Km41+00 – Km57+950 (Chợ Dầu - Ba Đa)    </t>
  </si>
  <si>
    <r>
      <t xml:space="preserve">- Dự án đầu tư xây dựng tuyến đường bộ song hành hai bên đường Vành đai 5 - Vùng Thủ đô Hà Nội (giai đoạn 1), đoạn từ xã Tượng Lĩnh, huyện Kim Bảng (giáp ranh với Hà Nội) đến nút giao với đường Lê Công Thanh giai đoạn 3 (đường 68m) và đoạn từ nút giao Phú Thứ đến nút giao với đường nối hai cao tốc tại xã Bình Nghĩa, huyện Bình Lục </t>
    </r>
    <r>
      <rPr>
        <i/>
        <sz val="12"/>
        <rFont val="Times New Roman"/>
        <family val="1"/>
      </rPr>
      <t>(Chi phí CBĐT)</t>
    </r>
  </si>
  <si>
    <t xml:space="preserve"> QUYẾT TOÁN THU - CHI NGUỒN NSNN, NGUỒN KHÁC năm 2023</t>
  </si>
  <si>
    <t xml:space="preserve">Kinh phí không thường xuyên </t>
  </si>
  <si>
    <t>Kinh phí thường xuyên</t>
  </si>
  <si>
    <t xml:space="preserve"> Kinh phí thường xuyên</t>
  </si>
  <si>
    <t>(Kèm theo Quyết định số          /QĐ-SGTVT ngày            /          / 2024 của Sở GTVT Hà Nan)</t>
  </si>
  <si>
    <t>Quyết toán chi ngân sách nhà nước đường  thủy Trung ương</t>
  </si>
  <si>
    <t>STT</t>
  </si>
  <si>
    <t xml:space="preserve"> Chương: 021</t>
  </si>
  <si>
    <t xml:space="preserve"> CÔNG KHAI QUYẾT TOÁN THU - CHI NGUỒN NSNN, NGUỒN KHÁC NĂM 2024</t>
  </si>
  <si>
    <t xml:space="preserve">          Đơn vị tính: Đồng</t>
  </si>
  <si>
    <t>Quyết toán chi ngân sách nhà nước đường thủy nội địa Trung ương (280-294)</t>
  </si>
  <si>
    <t>TT</t>
  </si>
  <si>
    <t>Đơn vị : Sở Giao thông vận tải Hà Nam</t>
  </si>
  <si>
    <t>Mẫu số 04</t>
  </si>
  <si>
    <t xml:space="preserve">NGUỒN SỰ NGHIỆP KINH TẾ ĐƯỜNG THỦY NỘI ĐỊA TRUNG ƯƠNG </t>
  </si>
  <si>
    <t>Đơn vị tính: Đồng</t>
  </si>
  <si>
    <t>Nhiệm vụ</t>
  </si>
  <si>
    <t>Dự toán năm trước chuyển sang (dự toán, dư tạm ứng)</t>
  </si>
  <si>
    <t>Dự toán ngân sách nhà nước được giao trong năm</t>
  </si>
  <si>
    <t xml:space="preserve">Giá trị dự toán nhiệm vụ được phê duyệt </t>
  </si>
  <si>
    <t xml:space="preserve">Giá trị nhiệm vụ hoàn thành trong năm </t>
  </si>
  <si>
    <t xml:space="preserve">Giá trị nhiệm vụ hoàn thành quyết toán trong năm </t>
  </si>
  <si>
    <t>Giá trị nhiệm vụ hoàn thành đã quyết toán lũy kế đến  năm báo cáo</t>
  </si>
  <si>
    <t xml:space="preserve">Số dư KP được phép chuyển năm sau  </t>
  </si>
  <si>
    <t>Số dự toán hủy bỏ</t>
  </si>
  <si>
    <t>Tổng số</t>
  </si>
  <si>
    <t>Loại - Khoản: 220 - 294</t>
  </si>
  <si>
    <t>Hà Nam, ngày        tháng    năm 2024</t>
  </si>
  <si>
    <t>NGƯỜI LẬP</t>
  </si>
  <si>
    <t xml:space="preserve">   KẾ TOÁN TRƯỞNG</t>
  </si>
  <si>
    <t>THỦ TRƯỞNG ĐƠN VỊ</t>
  </si>
  <si>
    <t xml:space="preserve">    Đinh Thị Hồng Hạnh</t>
  </si>
  <si>
    <t>* Ghi chú</t>
  </si>
  <si>
    <t>1/</t>
  </si>
  <si>
    <t xml:space="preserve"> - Số dư năm 2015 mang sang năm 2016</t>
  </si>
  <si>
    <t>2/</t>
  </si>
  <si>
    <t xml:space="preserve"> - Kế hoạch chi năm 2016</t>
  </si>
  <si>
    <t>3/</t>
  </si>
  <si>
    <t xml:space="preserve"> - Đề nghị quyết toán năm 2016</t>
  </si>
  <si>
    <t>4/</t>
  </si>
  <si>
    <t xml:space="preserve"> - Số dư kế hoạch vốn năm 2016(1+2-3)</t>
  </si>
  <si>
    <t>5/</t>
  </si>
  <si>
    <t xml:space="preserve"> - Kinh phí năm 2017 cấp ngày 20/01/2017</t>
  </si>
  <si>
    <t>6/</t>
  </si>
  <si>
    <t xml:space="preserve"> - Kinh phí đã chuyển kế hoạch năm 2017</t>
  </si>
  <si>
    <t>7/</t>
  </si>
  <si>
    <t xml:space="preserve"> - Kinh phí còn lại đến hết ngày 24/01/2017(4+5-6)</t>
  </si>
  <si>
    <t xml:space="preserve">THUYẾT MINH QUYẾT TOÁN NĂM 2024 </t>
  </si>
  <si>
    <t>Quản lý bảo trì thường xuyên đường thủy nội địa Sông Châu Giang</t>
  </si>
  <si>
    <t>(Kèm theo Quyết định số 442/QĐ-SGTVT ngày 27/ 11/ 2024 của Sở GTVT Hà Nam)</t>
  </si>
  <si>
    <t>(Kèm theo Quyết định số 442/QĐ-SGTVT ngày 27/ 11/ 2024  của Sở GTVT Hà Nam)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</si>
</sst>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_);_(* \(#,##0\);_(* &quot;-&quot;??_);_(@_)"/>
    <numFmt numFmtId="165" formatCode="_(* #,##0.0_);_(* \(#,##0.0\);_(* &quot;-&quot;??_);_(@_)"/>
  </numFmts>
  <fonts count="75" x14ac:knownFonts="1">
    <font>
      <sz val="11"/>
      <color theme="1"/>
      <name val="Calibri"/>
      <family val="2"/>
      <charset val="163"/>
      <scheme val="minor"/>
    </font>
    <font>
      <sz val="11"/>
      <color theme="1"/>
      <name val="Cambria"/>
      <family val="1"/>
      <charset val="163"/>
      <scheme val="major"/>
    </font>
    <font>
      <sz val="12"/>
      <color theme="1"/>
      <name val="Cambria"/>
      <family val="1"/>
      <charset val="163"/>
      <scheme val="major"/>
    </font>
    <font>
      <sz val="14"/>
      <color theme="1"/>
      <name val="Cambria"/>
      <family val="1"/>
      <charset val="163"/>
      <scheme val="major"/>
    </font>
    <font>
      <sz val="12"/>
      <color theme="1"/>
      <name val="Arial"/>
      <family val="2"/>
      <charset val="163"/>
    </font>
    <font>
      <b/>
      <sz val="12"/>
      <color theme="1"/>
      <name val="Times New Roman"/>
      <family val="1"/>
      <charset val="163"/>
    </font>
    <font>
      <sz val="12"/>
      <color theme="1"/>
      <name val="Times New Roman"/>
      <family val="1"/>
      <charset val="163"/>
    </font>
    <font>
      <i/>
      <sz val="12"/>
      <color theme="1"/>
      <name val="Times New Roman"/>
      <family val="1"/>
      <charset val="163"/>
    </font>
    <font>
      <sz val="12"/>
      <color theme="1"/>
      <name val=".VnTime"/>
      <family val="2"/>
    </font>
    <font>
      <i/>
      <sz val="12"/>
      <color theme="1"/>
      <name val=".VnTime"/>
      <family val="2"/>
    </font>
    <font>
      <b/>
      <sz val="12"/>
      <color theme="1"/>
      <name val="Cambria"/>
      <family val="1"/>
      <charset val="163"/>
      <scheme val="major"/>
    </font>
    <font>
      <i/>
      <sz val="12"/>
      <color theme="1"/>
      <name val="Cambria"/>
      <family val="1"/>
      <charset val="163"/>
      <scheme val="major"/>
    </font>
    <font>
      <b/>
      <sz val="11"/>
      <color theme="1"/>
      <name val="Cambria"/>
      <family val="1"/>
      <charset val="163"/>
      <scheme val="major"/>
    </font>
    <font>
      <sz val="10"/>
      <name val="Arial"/>
      <family val="2"/>
    </font>
    <font>
      <sz val="12"/>
      <name val="Times New Roman"/>
      <family val="1"/>
      <charset val="163"/>
    </font>
    <font>
      <i/>
      <sz val="12"/>
      <name val="Times New Roman"/>
      <family val="1"/>
      <charset val="163"/>
    </font>
    <font>
      <i/>
      <sz val="13"/>
      <color theme="1"/>
      <name val="Cambria"/>
      <family val="1"/>
      <charset val="163"/>
      <scheme val="major"/>
    </font>
    <font>
      <b/>
      <sz val="13"/>
      <color theme="1"/>
      <name val="Cambria"/>
      <family val="1"/>
      <charset val="163"/>
      <scheme val="major"/>
    </font>
    <font>
      <b/>
      <sz val="11"/>
      <color theme="1"/>
      <name val="Calibri"/>
      <family val="2"/>
      <charset val="163"/>
      <scheme val="minor"/>
    </font>
    <font>
      <i/>
      <sz val="11"/>
      <color theme="1"/>
      <name val="Cambria"/>
      <family val="1"/>
      <charset val="163"/>
      <scheme val="major"/>
    </font>
    <font>
      <i/>
      <sz val="11"/>
      <color theme="1"/>
      <name val="Times New Roman"/>
      <family val="1"/>
      <charset val="163"/>
    </font>
    <font>
      <sz val="11"/>
      <color theme="1"/>
      <name val="Calibri"/>
      <family val="2"/>
      <charset val="163"/>
      <scheme val="minor"/>
    </font>
    <font>
      <b/>
      <sz val="14"/>
      <color theme="1"/>
      <name val="Cambria"/>
      <family val="1"/>
      <charset val="163"/>
      <scheme val="major"/>
    </font>
    <font>
      <b/>
      <i/>
      <sz val="12"/>
      <color theme="1"/>
      <name val="Cambria"/>
      <family val="1"/>
      <charset val="163"/>
      <scheme val="major"/>
    </font>
    <font>
      <sz val="12"/>
      <color theme="1"/>
      <name val="Times New Roman"/>
      <family val="1"/>
    </font>
    <font>
      <b/>
      <sz val="12"/>
      <color theme="1"/>
      <name val="Times New Roman"/>
      <family val="1"/>
    </font>
    <font>
      <sz val="12"/>
      <color rgb="FFFF0000"/>
      <name val="Times New Roman"/>
      <family val="1"/>
      <charset val="163"/>
    </font>
    <font>
      <i/>
      <sz val="12"/>
      <color rgb="FFFF0000"/>
      <name val="Times New Roman"/>
      <family val="1"/>
      <charset val="163"/>
    </font>
    <font>
      <sz val="14"/>
      <color rgb="FFFF0000"/>
      <name val="Cambria"/>
      <family val="1"/>
      <charset val="163"/>
      <scheme val="major"/>
    </font>
    <font>
      <sz val="11"/>
      <color rgb="FFFF0000"/>
      <name val="Calibri"/>
      <family val="2"/>
      <charset val="163"/>
      <scheme val="minor"/>
    </font>
    <font>
      <b/>
      <i/>
      <sz val="12"/>
      <color theme="1"/>
      <name val="Times New Roman"/>
      <family val="1"/>
      <charset val="163"/>
    </font>
    <font>
      <i/>
      <sz val="14"/>
      <color theme="1"/>
      <name val="Cambria"/>
      <family val="1"/>
      <charset val="163"/>
      <scheme val="major"/>
    </font>
    <font>
      <b/>
      <sz val="10"/>
      <name val=".VnTime"/>
      <family val="2"/>
    </font>
    <font>
      <b/>
      <sz val="12"/>
      <name val="Times New Roman"/>
      <family val="1"/>
    </font>
    <font>
      <b/>
      <sz val="12"/>
      <name val="Cambria"/>
      <family val="1"/>
      <scheme val="major"/>
    </font>
    <font>
      <sz val="10"/>
      <name val=".VnTime"/>
      <family val="2"/>
    </font>
    <font>
      <sz val="11"/>
      <name val="Times New Roman"/>
      <family val="1"/>
    </font>
    <font>
      <b/>
      <sz val="11"/>
      <name val="Times New Roman"/>
      <family val="1"/>
    </font>
    <font>
      <b/>
      <sz val="10"/>
      <name val="Arial"/>
      <family val="2"/>
    </font>
    <font>
      <sz val="10"/>
      <name val="Times New Roman"/>
      <family val="1"/>
    </font>
    <font>
      <b/>
      <sz val="12"/>
      <name val="Cambria"/>
      <family val="1"/>
      <charset val="163"/>
      <scheme val="major"/>
    </font>
    <font>
      <b/>
      <sz val="12"/>
      <name val=".VnTime"/>
      <family val="2"/>
    </font>
    <font>
      <sz val="12"/>
      <name val=".VnTime"/>
      <family val="2"/>
    </font>
    <font>
      <b/>
      <i/>
      <sz val="12"/>
      <name val=".VnTime"/>
      <family val="2"/>
    </font>
    <font>
      <sz val="11"/>
      <name val=".VnTime"/>
      <family val="2"/>
    </font>
    <font>
      <sz val="11"/>
      <name val="Cambria"/>
      <family val="1"/>
      <charset val="163"/>
      <scheme val="major"/>
    </font>
    <font>
      <sz val="12"/>
      <name val=".VnTime"/>
      <family val="2"/>
    </font>
    <font>
      <sz val="12"/>
      <name val="Cambria"/>
      <family val="1"/>
      <charset val="163"/>
      <scheme val="major"/>
    </font>
    <font>
      <b/>
      <i/>
      <u/>
      <sz val="12"/>
      <name val=".VnTime"/>
      <family val="2"/>
    </font>
    <font>
      <b/>
      <i/>
      <sz val="10"/>
      <name val="Arial"/>
      <family val="2"/>
    </font>
    <font>
      <b/>
      <i/>
      <sz val="12"/>
      <name val="Cambria"/>
      <family val="1"/>
      <scheme val="major"/>
    </font>
    <font>
      <i/>
      <sz val="10"/>
      <name val=".VnTime"/>
      <family val="2"/>
    </font>
    <font>
      <sz val="10"/>
      <name val="Cambria"/>
      <family val="1"/>
      <charset val="163"/>
      <scheme val="major"/>
    </font>
    <font>
      <b/>
      <i/>
      <sz val="10"/>
      <name val="Cambria"/>
      <family val="1"/>
      <charset val="163"/>
      <scheme val="major"/>
    </font>
    <font>
      <b/>
      <sz val="10"/>
      <name val="Cambria"/>
      <family val="1"/>
      <scheme val="major"/>
    </font>
    <font>
      <i/>
      <sz val="11"/>
      <name val="Times New Roman"/>
      <family val="1"/>
    </font>
    <font>
      <sz val="12"/>
      <name val="Times New Roman"/>
      <family val="1"/>
    </font>
    <font>
      <i/>
      <sz val="12"/>
      <name val="Times New Roman"/>
      <family val="1"/>
    </font>
    <font>
      <sz val="14"/>
      <name val="Times New Roman"/>
      <family val="1"/>
    </font>
    <font>
      <sz val="12"/>
      <color rgb="FFFF0000"/>
      <name val="Times New Roman"/>
      <family val="1"/>
    </font>
    <font>
      <b/>
      <sz val="12"/>
      <name val="Times New Roman"/>
      <family val="1"/>
      <charset val="163"/>
    </font>
    <font>
      <b/>
      <sz val="11"/>
      <name val="Times New Roman"/>
      <family val="1"/>
      <charset val="163"/>
    </font>
    <font>
      <sz val="10"/>
      <name val="Arial"/>
      <family val="2"/>
      <charset val="163"/>
    </font>
    <font>
      <b/>
      <sz val="10"/>
      <name val="Times New Roman"/>
      <family val="1"/>
    </font>
    <font>
      <b/>
      <i/>
      <sz val="10"/>
      <name val="Times New Roman"/>
      <family val="1"/>
    </font>
    <font>
      <b/>
      <sz val="14"/>
      <name val="Times New Roman"/>
      <family val="1"/>
    </font>
    <font>
      <i/>
      <sz val="10"/>
      <name val="Times New Roman"/>
      <family val="1"/>
    </font>
    <font>
      <sz val="5"/>
      <name val="Times New Roman"/>
      <family val="1"/>
    </font>
    <font>
      <b/>
      <sz val="8"/>
      <color indexed="9"/>
      <name val="Times New Roman"/>
      <family val="1"/>
    </font>
    <font>
      <sz val="10"/>
      <color indexed="9"/>
      <name val="Times New Roman"/>
      <family val="1"/>
    </font>
    <font>
      <sz val="8"/>
      <color indexed="9"/>
      <name val="Times New Roman"/>
      <family val="1"/>
    </font>
    <font>
      <i/>
      <sz val="12"/>
      <color indexed="9"/>
      <name val="Times New Roman"/>
      <family val="1"/>
    </font>
    <font>
      <sz val="12"/>
      <color indexed="9"/>
      <name val="Times New Roman"/>
      <family val="1"/>
    </font>
    <font>
      <sz val="5"/>
      <color indexed="9"/>
      <name val="Times New Roman"/>
      <family val="1"/>
    </font>
    <font>
      <i/>
      <sz val="14"/>
      <name val="Times New Roman"/>
      <family val="1"/>
      <charset val="163"/>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s>
  <cellStyleXfs count="7">
    <xf numFmtId="0" fontId="0" fillId="0" borderId="0"/>
    <xf numFmtId="0" fontId="13" fillId="0" borderId="0"/>
    <xf numFmtId="43" fontId="21" fillId="0" borderId="0" applyFont="0" applyFill="0" applyBorder="0" applyAlignment="0" applyProtection="0"/>
    <xf numFmtId="43" fontId="42" fillId="0" borderId="0" applyFont="0" applyFill="0" applyBorder="0" applyAlignment="0" applyProtection="0"/>
    <xf numFmtId="43" fontId="62" fillId="0" borderId="0" applyFont="0" applyFill="0" applyBorder="0" applyAlignment="0" applyProtection="0"/>
    <xf numFmtId="0" fontId="13" fillId="0" borderId="0"/>
    <xf numFmtId="43" fontId="14" fillId="0" borderId="0" applyFont="0" applyFill="0" applyBorder="0" applyAlignment="0" applyProtection="0"/>
  </cellStyleXfs>
  <cellXfs count="341">
    <xf numFmtId="0" fontId="0" fillId="0" borderId="0" xfId="0"/>
    <xf numFmtId="0" fontId="1" fillId="0" borderId="0" xfId="0" applyFont="1"/>
    <xf numFmtId="0" fontId="3" fillId="0" borderId="0" xfId="0" applyFont="1"/>
    <xf numFmtId="0" fontId="4" fillId="0" borderId="0" xfId="0" applyFont="1"/>
    <xf numFmtId="0" fontId="5" fillId="0" borderId="0" xfId="0" applyFont="1"/>
    <xf numFmtId="0" fontId="6" fillId="0" borderId="0" xfId="0" applyFont="1"/>
    <xf numFmtId="0" fontId="6" fillId="0" borderId="0" xfId="0" applyFont="1" applyAlignment="1">
      <alignment horizontal="center"/>
    </xf>
    <xf numFmtId="0" fontId="7" fillId="0" borderId="0" xfId="0" applyFont="1"/>
    <xf numFmtId="0" fontId="8" fillId="0" borderId="0" xfId="0" applyFont="1"/>
    <xf numFmtId="0" fontId="2" fillId="0" borderId="0" xfId="0" applyFont="1"/>
    <xf numFmtId="0" fontId="10" fillId="0" borderId="0" xfId="0" applyFont="1"/>
    <xf numFmtId="0" fontId="5" fillId="0" borderId="1" xfId="0" applyFont="1" applyBorder="1" applyAlignment="1">
      <alignment horizontal="center"/>
    </xf>
    <xf numFmtId="0" fontId="7" fillId="0" borderId="1" xfId="0" applyFont="1" applyBorder="1" applyAlignment="1">
      <alignment horizontal="center"/>
    </xf>
    <xf numFmtId="0" fontId="6" fillId="0" borderId="1" xfId="0" applyFont="1" applyBorder="1"/>
    <xf numFmtId="0" fontId="6" fillId="0" borderId="1" xfId="0" applyFont="1" applyBorder="1" applyAlignment="1">
      <alignment horizontal="center"/>
    </xf>
    <xf numFmtId="0" fontId="6" fillId="0" borderId="1" xfId="0" applyFont="1" applyBorder="1" applyAlignment="1">
      <alignment horizontal="justify" vertical="top" wrapText="1"/>
    </xf>
    <xf numFmtId="0" fontId="7" fillId="0" borderId="1" xfId="0" applyFont="1" applyBorder="1" applyAlignment="1">
      <alignment horizontal="center" vertical="top" wrapText="1"/>
    </xf>
    <xf numFmtId="0" fontId="6" fillId="0" borderId="1" xfId="0" applyFont="1" applyBorder="1" applyAlignment="1">
      <alignment vertical="top" wrapText="1"/>
    </xf>
    <xf numFmtId="0" fontId="7" fillId="0" borderId="1" xfId="0" applyFont="1" applyBorder="1"/>
    <xf numFmtId="0" fontId="6" fillId="0" borderId="1" xfId="0" applyFont="1" applyBorder="1" applyAlignment="1">
      <alignment horizontal="center" vertical="top" wrapText="1"/>
    </xf>
    <xf numFmtId="0" fontId="5" fillId="0" borderId="2" xfId="0" applyFont="1" applyBorder="1" applyAlignment="1">
      <alignment horizontal="center" wrapText="1"/>
    </xf>
    <xf numFmtId="0" fontId="9" fillId="0" borderId="0" xfId="0" applyFont="1"/>
    <xf numFmtId="0" fontId="9" fillId="0" borderId="0" xfId="0" applyFont="1" applyAlignment="1">
      <alignment horizontal="center"/>
    </xf>
    <xf numFmtId="0" fontId="9" fillId="0" borderId="1" xfId="0" applyFont="1" applyBorder="1"/>
    <xf numFmtId="0" fontId="11" fillId="0" borderId="1" xfId="0" applyFont="1" applyBorder="1"/>
    <xf numFmtId="0" fontId="3" fillId="0" borderId="1" xfId="0" applyFont="1" applyBorder="1"/>
    <xf numFmtId="0" fontId="11" fillId="0" borderId="0" xfId="0" applyFont="1" applyAlignment="1">
      <alignment horizontal="right"/>
    </xf>
    <xf numFmtId="2" fontId="2" fillId="0" borderId="1" xfId="0" applyNumberFormat="1" applyFont="1" applyBorder="1"/>
    <xf numFmtId="0" fontId="12" fillId="0" borderId="0" xfId="0" applyFont="1"/>
    <xf numFmtId="0" fontId="2" fillId="0" borderId="1" xfId="0" applyFont="1" applyBorder="1"/>
    <xf numFmtId="0" fontId="1" fillId="0" borderId="1" xfId="0" applyFont="1" applyBorder="1"/>
    <xf numFmtId="0" fontId="7" fillId="0" borderId="1" xfId="0" applyFont="1" applyBorder="1" applyAlignment="1">
      <alignment vertical="top" wrapText="1"/>
    </xf>
    <xf numFmtId="0" fontId="6" fillId="0" borderId="1" xfId="0" applyFont="1" applyBorder="1" applyAlignment="1">
      <alignment horizontal="center" vertical="center"/>
    </xf>
    <xf numFmtId="0" fontId="6" fillId="0" borderId="1" xfId="0" applyFont="1" applyBorder="1" applyAlignment="1">
      <alignment horizontal="center" wrapText="1"/>
    </xf>
    <xf numFmtId="0" fontId="5" fillId="0" borderId="2" xfId="0" applyFont="1" applyBorder="1" applyAlignment="1">
      <alignment horizontal="center" vertical="center"/>
    </xf>
    <xf numFmtId="0" fontId="5" fillId="0" borderId="1" xfId="0" applyFont="1" applyBorder="1" applyAlignment="1">
      <alignment horizontal="center" vertical="center" wrapText="1"/>
    </xf>
    <xf numFmtId="0" fontId="5" fillId="0" borderId="1" xfId="0" applyFont="1" applyBorder="1" applyAlignment="1">
      <alignment horizontal="center" wrapText="1"/>
    </xf>
    <xf numFmtId="0" fontId="5" fillId="0" borderId="1" xfId="0" applyFont="1" applyBorder="1" applyAlignment="1">
      <alignment horizontal="center" vertical="center"/>
    </xf>
    <xf numFmtId="0" fontId="6" fillId="0" borderId="1" xfId="0" applyFont="1" applyBorder="1" applyAlignment="1">
      <alignment wrapText="1"/>
    </xf>
    <xf numFmtId="0" fontId="14" fillId="0" borderId="1" xfId="0" applyFont="1" applyBorder="1" applyAlignment="1">
      <alignment horizontal="center"/>
    </xf>
    <xf numFmtId="0" fontId="15" fillId="0" borderId="1" xfId="0" applyFont="1" applyBorder="1" applyAlignment="1">
      <alignment horizontal="center"/>
    </xf>
    <xf numFmtId="0" fontId="7" fillId="0" borderId="1" xfId="0" applyFont="1" applyBorder="1" applyAlignment="1">
      <alignment wrapText="1"/>
    </xf>
    <xf numFmtId="0" fontId="6" fillId="0" borderId="1" xfId="0" applyFont="1" applyBorder="1" applyAlignment="1">
      <alignment horizontal="left" wrapText="1"/>
    </xf>
    <xf numFmtId="0" fontId="9" fillId="0" borderId="1" xfId="0" applyFont="1" applyBorder="1" applyAlignment="1">
      <alignment horizontal="center"/>
    </xf>
    <xf numFmtId="0" fontId="19" fillId="0" borderId="0" xfId="0" applyFont="1" applyAlignment="1">
      <alignment wrapText="1"/>
    </xf>
    <xf numFmtId="0" fontId="18" fillId="0" borderId="0" xfId="0" applyFont="1"/>
    <xf numFmtId="0" fontId="0" fillId="0" borderId="1" xfId="0" applyBorder="1"/>
    <xf numFmtId="3" fontId="2" fillId="0" borderId="0" xfId="0" applyNumberFormat="1" applyFont="1" applyAlignment="1">
      <alignment horizontal="right"/>
    </xf>
    <xf numFmtId="0" fontId="6" fillId="0" borderId="1" xfId="0" applyFont="1" applyBorder="1" applyAlignment="1">
      <alignment horizontal="right"/>
    </xf>
    <xf numFmtId="0" fontId="14" fillId="0" borderId="1" xfId="0" applyFont="1" applyBorder="1" applyAlignment="1">
      <alignment horizontal="right"/>
    </xf>
    <xf numFmtId="0" fontId="15" fillId="0" borderId="1" xfId="0" applyFont="1" applyBorder="1" applyAlignment="1">
      <alignment horizontal="right"/>
    </xf>
    <xf numFmtId="3" fontId="1" fillId="0" borderId="0" xfId="0" applyNumberFormat="1" applyFont="1" applyAlignment="1">
      <alignment horizontal="right"/>
    </xf>
    <xf numFmtId="0" fontId="12" fillId="0" borderId="0" xfId="0" applyFont="1" applyAlignment="1">
      <alignment horizontal="center"/>
    </xf>
    <xf numFmtId="0" fontId="6" fillId="0" borderId="1" xfId="0" applyFont="1" applyBorder="1" applyAlignment="1">
      <alignment horizontal="left"/>
    </xf>
    <xf numFmtId="0" fontId="8" fillId="0" borderId="1" xfId="0" applyFont="1" applyBorder="1"/>
    <xf numFmtId="0" fontId="6" fillId="0" borderId="1" xfId="0" applyFont="1" applyBorder="1" applyAlignment="1">
      <alignment horizontal="justify" wrapText="1"/>
    </xf>
    <xf numFmtId="0" fontId="6" fillId="0" borderId="1" xfId="0" applyFont="1" applyBorder="1" applyAlignment="1">
      <alignment horizontal="right" vertical="top" wrapText="1"/>
    </xf>
    <xf numFmtId="43" fontId="5" fillId="0" borderId="0" xfId="2" applyFont="1"/>
    <xf numFmtId="43" fontId="6" fillId="0" borderId="0" xfId="2" applyFont="1" applyAlignment="1">
      <alignment horizontal="center"/>
    </xf>
    <xf numFmtId="43" fontId="6" fillId="0" borderId="1" xfId="2" applyFont="1" applyBorder="1" applyAlignment="1">
      <alignment vertical="top" wrapText="1"/>
    </xf>
    <xf numFmtId="43" fontId="6" fillId="0" borderId="1" xfId="2" applyFont="1" applyBorder="1"/>
    <xf numFmtId="43" fontId="6" fillId="0" borderId="1" xfId="2" applyFont="1" applyBorder="1" applyAlignment="1">
      <alignment horizontal="justify" vertical="top" wrapText="1"/>
    </xf>
    <xf numFmtId="43" fontId="7" fillId="0" borderId="1" xfId="2" applyFont="1" applyBorder="1" applyAlignment="1">
      <alignment horizontal="center" vertical="top" wrapText="1"/>
    </xf>
    <xf numFmtId="43" fontId="6" fillId="0" borderId="1" xfId="2" applyFont="1" applyBorder="1" applyAlignment="1">
      <alignment horizontal="center" vertical="top" wrapText="1"/>
    </xf>
    <xf numFmtId="43" fontId="3" fillId="0" borderId="0" xfId="2" applyFont="1"/>
    <xf numFmtId="164" fontId="4" fillId="0" borderId="0" xfId="2" applyNumberFormat="1" applyFont="1"/>
    <xf numFmtId="164" fontId="5" fillId="0" borderId="0" xfId="2" applyNumberFormat="1" applyFont="1"/>
    <xf numFmtId="164" fontId="6" fillId="0" borderId="0" xfId="2" applyNumberFormat="1" applyFont="1"/>
    <xf numFmtId="164" fontId="6" fillId="0" borderId="0" xfId="2" applyNumberFormat="1" applyFont="1" applyAlignment="1">
      <alignment horizontal="center"/>
    </xf>
    <xf numFmtId="164" fontId="5" fillId="0" borderId="1" xfId="2" applyNumberFormat="1" applyFont="1" applyBorder="1" applyAlignment="1">
      <alignment horizontal="center" vertical="center"/>
    </xf>
    <xf numFmtId="164" fontId="5" fillId="0" borderId="1" xfId="2" applyNumberFormat="1" applyFont="1" applyBorder="1" applyAlignment="1">
      <alignment horizontal="center" wrapText="1"/>
    </xf>
    <xf numFmtId="164" fontId="6" fillId="0" borderId="1" xfId="2" applyNumberFormat="1" applyFont="1" applyBorder="1"/>
    <xf numFmtId="164" fontId="7" fillId="0" borderId="0" xfId="2" applyNumberFormat="1" applyFont="1"/>
    <xf numFmtId="164" fontId="11" fillId="0" borderId="1" xfId="2" applyNumberFormat="1" applyFont="1" applyBorder="1" applyAlignment="1"/>
    <xf numFmtId="164" fontId="3" fillId="0" borderId="0" xfId="2" applyNumberFormat="1" applyFont="1"/>
    <xf numFmtId="0" fontId="5" fillId="0" borderId="1" xfId="0" applyFont="1" applyBorder="1" applyAlignment="1">
      <alignment wrapText="1"/>
    </xf>
    <xf numFmtId="43" fontId="5" fillId="0" borderId="1" xfId="2" applyFont="1" applyBorder="1" applyAlignment="1">
      <alignment horizontal="center" vertical="top" wrapText="1"/>
    </xf>
    <xf numFmtId="164" fontId="5" fillId="0" borderId="1" xfId="2" applyNumberFormat="1" applyFont="1" applyBorder="1"/>
    <xf numFmtId="0" fontId="22" fillId="0" borderId="0" xfId="0" applyFont="1"/>
    <xf numFmtId="43" fontId="5" fillId="0" borderId="1" xfId="2" applyFont="1" applyBorder="1"/>
    <xf numFmtId="164" fontId="23" fillId="0" borderId="1" xfId="2" applyNumberFormat="1" applyFont="1" applyBorder="1" applyAlignment="1"/>
    <xf numFmtId="164" fontId="22" fillId="0" borderId="0" xfId="2" applyNumberFormat="1" applyFont="1"/>
    <xf numFmtId="0" fontId="5" fillId="0" borderId="3" xfId="0" applyFont="1" applyBorder="1" applyAlignment="1">
      <alignment horizontal="center" vertical="center"/>
    </xf>
    <xf numFmtId="0" fontId="5" fillId="0" borderId="3" xfId="0" applyFont="1" applyBorder="1" applyAlignment="1">
      <alignment horizontal="center" vertical="center" wrapText="1"/>
    </xf>
    <xf numFmtId="165" fontId="6" fillId="0" borderId="1" xfId="2" applyNumberFormat="1" applyFont="1" applyBorder="1"/>
    <xf numFmtId="164" fontId="6" fillId="0" borderId="1" xfId="2" applyNumberFormat="1" applyFont="1" applyBorder="1" applyAlignment="1">
      <alignment horizontal="justify" vertical="top" wrapText="1"/>
    </xf>
    <xf numFmtId="164" fontId="7" fillId="0" borderId="1" xfId="2" applyNumberFormat="1" applyFont="1" applyBorder="1" applyAlignment="1">
      <alignment horizontal="center" vertical="top" wrapText="1"/>
    </xf>
    <xf numFmtId="164" fontId="5" fillId="0" borderId="1" xfId="2" applyNumberFormat="1" applyFont="1" applyBorder="1" applyAlignment="1">
      <alignment horizontal="justify" vertical="top" wrapText="1"/>
    </xf>
    <xf numFmtId="164" fontId="24" fillId="0" borderId="1" xfId="2" applyNumberFormat="1" applyFont="1" applyBorder="1"/>
    <xf numFmtId="164" fontId="24" fillId="0" borderId="1" xfId="2" applyNumberFormat="1" applyFont="1" applyBorder="1" applyAlignment="1">
      <alignment horizontal="justify" vertical="top" wrapText="1"/>
    </xf>
    <xf numFmtId="164" fontId="24" fillId="0" borderId="1" xfId="2" applyNumberFormat="1" applyFont="1" applyBorder="1" applyAlignment="1">
      <alignment horizontal="center" vertical="top" wrapText="1"/>
    </xf>
    <xf numFmtId="164" fontId="25" fillId="0" borderId="1" xfId="2" applyNumberFormat="1" applyFont="1" applyBorder="1" applyAlignment="1">
      <alignment horizontal="center"/>
    </xf>
    <xf numFmtId="164" fontId="25" fillId="0" borderId="1" xfId="2" applyNumberFormat="1" applyFont="1" applyBorder="1" applyAlignment="1">
      <alignment vertical="top" wrapText="1"/>
    </xf>
    <xf numFmtId="164" fontId="25" fillId="0" borderId="1" xfId="2" applyNumberFormat="1" applyFont="1" applyBorder="1"/>
    <xf numFmtId="164" fontId="25" fillId="0" borderId="1" xfId="2" applyNumberFormat="1" applyFont="1" applyBorder="1" applyAlignment="1">
      <alignment horizontal="justify" vertical="top" wrapText="1"/>
    </xf>
    <xf numFmtId="165" fontId="5" fillId="0" borderId="1" xfId="2" applyNumberFormat="1" applyFont="1" applyBorder="1" applyAlignment="1">
      <alignment horizontal="justify" vertical="top" wrapText="1"/>
    </xf>
    <xf numFmtId="43" fontId="24" fillId="0" borderId="1" xfId="2" applyFont="1" applyBorder="1" applyAlignment="1">
      <alignment horizontal="right"/>
    </xf>
    <xf numFmtId="165" fontId="25" fillId="0" borderId="1" xfId="2" applyNumberFormat="1" applyFont="1" applyBorder="1"/>
    <xf numFmtId="43" fontId="5" fillId="0" borderId="1" xfId="2" applyFont="1" applyBorder="1" applyAlignment="1">
      <alignment horizontal="center" vertical="center" wrapText="1"/>
    </xf>
    <xf numFmtId="0" fontId="5" fillId="0" borderId="1" xfId="0" applyFont="1" applyBorder="1" applyAlignment="1">
      <alignment horizontal="center" vertical="top" wrapText="1"/>
    </xf>
    <xf numFmtId="0" fontId="5" fillId="0" borderId="1" xfId="0" applyFont="1" applyBorder="1"/>
    <xf numFmtId="0" fontId="26" fillId="0" borderId="1" xfId="0" applyFont="1" applyBorder="1" applyAlignment="1">
      <alignment horizontal="center"/>
    </xf>
    <xf numFmtId="0" fontId="26" fillId="0" borderId="1" xfId="0" applyFont="1" applyBorder="1" applyAlignment="1">
      <alignment wrapText="1"/>
    </xf>
    <xf numFmtId="0" fontId="27" fillId="0" borderId="1" xfId="0" applyFont="1" applyBorder="1" applyAlignment="1">
      <alignment horizontal="center"/>
    </xf>
    <xf numFmtId="0" fontId="26" fillId="0" borderId="1" xfId="0" applyFont="1" applyBorder="1"/>
    <xf numFmtId="0" fontId="26" fillId="0" borderId="0" xfId="0" applyFont="1"/>
    <xf numFmtId="0" fontId="28" fillId="0" borderId="0" xfId="0" applyFont="1"/>
    <xf numFmtId="0" fontId="26" fillId="0" borderId="1" xfId="0" applyFont="1" applyBorder="1" applyAlignment="1">
      <alignment vertical="top" wrapText="1"/>
    </xf>
    <xf numFmtId="0" fontId="26" fillId="0" borderId="1" xfId="0" applyFont="1" applyBorder="1" applyAlignment="1">
      <alignment horizontal="justify" vertical="top" wrapText="1"/>
    </xf>
    <xf numFmtId="0" fontId="27" fillId="0" borderId="1" xfId="0" applyFont="1" applyBorder="1" applyAlignment="1">
      <alignment horizontal="center" vertical="top" wrapText="1"/>
    </xf>
    <xf numFmtId="0" fontId="27" fillId="0" borderId="1" xfId="0" applyFont="1" applyBorder="1"/>
    <xf numFmtId="0" fontId="27" fillId="0" borderId="0" xfId="0" applyFont="1"/>
    <xf numFmtId="0" fontId="29" fillId="0" borderId="1" xfId="0" applyFont="1" applyBorder="1"/>
    <xf numFmtId="0" fontId="29" fillId="0" borderId="0" xfId="0" applyFont="1"/>
    <xf numFmtId="0" fontId="26" fillId="0" borderId="1" xfId="0" applyFont="1" applyBorder="1" applyAlignment="1">
      <alignment horizontal="left" wrapText="1"/>
    </xf>
    <xf numFmtId="0" fontId="26" fillId="0" borderId="1" xfId="0" applyFont="1" applyBorder="1" applyAlignment="1">
      <alignment horizontal="center" vertical="top" wrapText="1"/>
    </xf>
    <xf numFmtId="43" fontId="5" fillId="0" borderId="0" xfId="2" applyFont="1" applyAlignment="1">
      <alignment vertical="center"/>
    </xf>
    <xf numFmtId="164" fontId="4" fillId="0" borderId="0" xfId="2" applyNumberFormat="1" applyFont="1" applyAlignment="1">
      <alignment vertical="center"/>
    </xf>
    <xf numFmtId="164" fontId="5" fillId="0" borderId="0" xfId="2" applyNumberFormat="1" applyFont="1" applyAlignment="1">
      <alignment vertical="center"/>
    </xf>
    <xf numFmtId="0" fontId="6" fillId="0" borderId="0" xfId="0" applyFont="1" applyAlignment="1">
      <alignment horizontal="center" vertical="center"/>
    </xf>
    <xf numFmtId="43" fontId="6" fillId="0" borderId="0" xfId="2" applyFont="1" applyAlignment="1">
      <alignment horizontal="center" vertical="center"/>
    </xf>
    <xf numFmtId="164" fontId="6" fillId="0" borderId="0" xfId="2" applyNumberFormat="1" applyFont="1" applyAlignment="1">
      <alignment horizontal="center" vertical="center"/>
    </xf>
    <xf numFmtId="164" fontId="25" fillId="0" borderId="1" xfId="2" applyNumberFormat="1" applyFont="1" applyBorder="1" applyAlignment="1">
      <alignment horizontal="center" vertical="center"/>
    </xf>
    <xf numFmtId="165" fontId="25" fillId="0" borderId="1" xfId="2" applyNumberFormat="1" applyFont="1" applyBorder="1" applyAlignment="1">
      <alignment vertical="center"/>
    </xf>
    <xf numFmtId="164" fontId="25" fillId="0" borderId="1" xfId="2" applyNumberFormat="1" applyFont="1" applyBorder="1" applyAlignment="1">
      <alignment vertical="center"/>
    </xf>
    <xf numFmtId="43" fontId="24" fillId="0" borderId="1" xfId="2" applyFont="1" applyBorder="1" applyAlignment="1">
      <alignment horizontal="right" vertical="center"/>
    </xf>
    <xf numFmtId="164" fontId="24" fillId="0" borderId="1" xfId="2" applyNumberFormat="1" applyFont="1" applyBorder="1" applyAlignment="1">
      <alignment vertical="center"/>
    </xf>
    <xf numFmtId="164" fontId="5" fillId="0" borderId="1" xfId="2" applyNumberFormat="1" applyFont="1" applyBorder="1" applyAlignment="1">
      <alignment horizontal="justify" vertical="center" wrapText="1"/>
    </xf>
    <xf numFmtId="165" fontId="5" fillId="0" borderId="1" xfId="2" applyNumberFormat="1" applyFont="1" applyBorder="1" applyAlignment="1">
      <alignment horizontal="justify" vertical="center" wrapText="1"/>
    </xf>
    <xf numFmtId="165" fontId="6" fillId="0" borderId="1" xfId="2" applyNumberFormat="1" applyFont="1" applyBorder="1" applyAlignment="1">
      <alignment vertical="center"/>
    </xf>
    <xf numFmtId="164" fontId="6" fillId="0" borderId="1" xfId="2" applyNumberFormat="1" applyFont="1" applyBorder="1" applyAlignment="1">
      <alignment vertical="center"/>
    </xf>
    <xf numFmtId="164" fontId="5" fillId="0" borderId="1" xfId="2" applyNumberFormat="1" applyFont="1" applyBorder="1" applyAlignment="1">
      <alignment vertical="center"/>
    </xf>
    <xf numFmtId="43" fontId="6" fillId="0" borderId="1" xfId="2" applyFont="1" applyBorder="1" applyAlignment="1">
      <alignment vertical="center"/>
    </xf>
    <xf numFmtId="43" fontId="5" fillId="0" borderId="1" xfId="2" applyFont="1" applyBorder="1" applyAlignment="1">
      <alignment vertical="center"/>
    </xf>
    <xf numFmtId="164" fontId="23" fillId="0" borderId="1" xfId="2" applyNumberFormat="1" applyFont="1" applyBorder="1" applyAlignment="1">
      <alignment vertical="center"/>
    </xf>
    <xf numFmtId="164" fontId="11" fillId="0" borderId="1" xfId="2" applyNumberFormat="1" applyFont="1" applyBorder="1" applyAlignment="1">
      <alignment vertical="center"/>
    </xf>
    <xf numFmtId="164" fontId="5" fillId="0" borderId="1" xfId="2" applyNumberFormat="1" applyFont="1" applyBorder="1" applyAlignment="1">
      <alignment horizontal="center" vertical="center" wrapText="1"/>
    </xf>
    <xf numFmtId="43" fontId="7" fillId="0" borderId="1" xfId="2" applyFont="1" applyBorder="1"/>
    <xf numFmtId="43" fontId="30" fillId="0" borderId="1" xfId="2" applyFont="1" applyBorder="1" applyAlignment="1">
      <alignment horizontal="center" vertical="top" wrapText="1"/>
    </xf>
    <xf numFmtId="164" fontId="31" fillId="0" borderId="0" xfId="2" applyNumberFormat="1" applyFont="1"/>
    <xf numFmtId="0" fontId="31" fillId="0" borderId="0" xfId="0" applyFont="1"/>
    <xf numFmtId="0" fontId="32" fillId="2" borderId="1" xfId="0" applyFont="1" applyFill="1" applyBorder="1" applyAlignment="1">
      <alignment horizontal="center" vertical="center" wrapText="1"/>
    </xf>
    <xf numFmtId="0" fontId="33" fillId="2" borderId="1" xfId="0" applyFont="1" applyFill="1" applyBorder="1" applyAlignment="1">
      <alignment horizontal="left" vertical="center" wrapText="1"/>
    </xf>
    <xf numFmtId="164" fontId="34" fillId="2" borderId="1" xfId="0" applyNumberFormat="1" applyFont="1" applyFill="1" applyBorder="1"/>
    <xf numFmtId="0" fontId="35" fillId="2" borderId="1" xfId="0" applyFont="1" applyFill="1" applyBorder="1" applyAlignment="1">
      <alignment horizontal="center" vertical="center" wrapText="1"/>
    </xf>
    <xf numFmtId="0" fontId="36" fillId="2" borderId="1" xfId="0" applyFont="1" applyFill="1" applyBorder="1"/>
    <xf numFmtId="0" fontId="37" fillId="2" borderId="1" xfId="0" applyFont="1" applyFill="1" applyBorder="1" applyAlignment="1">
      <alignment vertical="center" wrapText="1"/>
    </xf>
    <xf numFmtId="0" fontId="38" fillId="2" borderId="1" xfId="0" applyFont="1" applyFill="1" applyBorder="1" applyAlignment="1">
      <alignment horizontal="center" wrapText="1"/>
    </xf>
    <xf numFmtId="0" fontId="37" fillId="2" borderId="1" xfId="0" applyFont="1" applyFill="1" applyBorder="1"/>
    <xf numFmtId="0" fontId="13" fillId="2" borderId="1" xfId="0" applyFont="1" applyFill="1" applyBorder="1" applyAlignment="1">
      <alignment horizontal="center" wrapText="1"/>
    </xf>
    <xf numFmtId="0" fontId="36" fillId="2" borderId="1" xfId="0" applyFont="1" applyFill="1" applyBorder="1" applyAlignment="1">
      <alignment horizontal="left" vertical="center" wrapText="1"/>
    </xf>
    <xf numFmtId="0" fontId="39" fillId="2" borderId="1" xfId="0" applyFont="1" applyFill="1" applyBorder="1" applyAlignment="1">
      <alignment vertical="center" wrapText="1"/>
    </xf>
    <xf numFmtId="0" fontId="40" fillId="2" borderId="1" xfId="0" applyFont="1" applyFill="1" applyBorder="1" applyAlignment="1">
      <alignment horizontal="left" vertical="center" wrapText="1"/>
    </xf>
    <xf numFmtId="0" fontId="32" fillId="2" borderId="1" xfId="0" applyFont="1" applyFill="1" applyBorder="1" applyAlignment="1">
      <alignment horizontal="center"/>
    </xf>
    <xf numFmtId="0" fontId="41" fillId="2" borderId="1" xfId="0" applyFont="1" applyFill="1" applyBorder="1" applyAlignment="1">
      <alignment vertical="center" wrapText="1"/>
    </xf>
    <xf numFmtId="164" fontId="41" fillId="2" borderId="1" xfId="0" applyNumberFormat="1" applyFont="1" applyFill="1" applyBorder="1"/>
    <xf numFmtId="0" fontId="35" fillId="2" borderId="1" xfId="0" applyFont="1" applyFill="1" applyBorder="1" applyAlignment="1">
      <alignment horizontal="center"/>
    </xf>
    <xf numFmtId="0" fontId="42" fillId="2" borderId="1" xfId="0" applyFont="1" applyFill="1" applyBorder="1" applyAlignment="1">
      <alignment vertical="center" wrapText="1"/>
    </xf>
    <xf numFmtId="164" fontId="42" fillId="2" borderId="1" xfId="0" applyNumberFormat="1" applyFont="1" applyFill="1" applyBorder="1"/>
    <xf numFmtId="0" fontId="43" fillId="2" borderId="1" xfId="0" quotePrefix="1" applyFont="1" applyFill="1" applyBorder="1" applyAlignment="1">
      <alignment horizontal="left" vertical="center" wrapText="1"/>
    </xf>
    <xf numFmtId="0" fontId="44" fillId="2" borderId="1" xfId="0" applyFont="1" applyFill="1" applyBorder="1" applyAlignment="1">
      <alignment vertical="center" wrapText="1"/>
    </xf>
    <xf numFmtId="164" fontId="0" fillId="2" borderId="1" xfId="0" applyNumberFormat="1" applyFill="1" applyBorder="1"/>
    <xf numFmtId="0" fontId="45" fillId="2" borderId="1" xfId="0" applyFont="1" applyFill="1" applyBorder="1" applyAlignment="1">
      <alignment vertical="center" wrapText="1"/>
    </xf>
    <xf numFmtId="164" fontId="46" fillId="2" borderId="1" xfId="2" applyNumberFormat="1" applyFont="1" applyFill="1" applyBorder="1" applyAlignment="1">
      <alignment horizontal="right" vertical="center" wrapText="1"/>
    </xf>
    <xf numFmtId="0" fontId="47" fillId="2" borderId="1" xfId="0" applyFont="1" applyFill="1" applyBorder="1"/>
    <xf numFmtId="0" fontId="42" fillId="2" borderId="1" xfId="0" applyFont="1" applyFill="1" applyBorder="1"/>
    <xf numFmtId="0" fontId="38" fillId="2" borderId="1" xfId="0" applyFont="1" applyFill="1" applyBorder="1" applyAlignment="1">
      <alignment horizontal="center" vertical="center" wrapText="1"/>
    </xf>
    <xf numFmtId="43" fontId="38" fillId="2" borderId="1" xfId="2" applyFont="1" applyFill="1" applyBorder="1" applyAlignment="1">
      <alignment horizontal="center" wrapText="1"/>
    </xf>
    <xf numFmtId="43" fontId="41" fillId="2" borderId="1" xfId="2" applyFont="1" applyFill="1" applyBorder="1" applyAlignment="1">
      <alignment vertical="center" wrapText="1"/>
    </xf>
    <xf numFmtId="0" fontId="48" fillId="2" borderId="1" xfId="0" applyFont="1" applyFill="1" applyBorder="1" applyAlignment="1">
      <alignment vertical="center" wrapText="1"/>
    </xf>
    <xf numFmtId="0" fontId="49" fillId="2" borderId="1" xfId="0" applyFont="1" applyFill="1" applyBorder="1" applyAlignment="1">
      <alignment horizontal="center" wrapText="1"/>
    </xf>
    <xf numFmtId="0" fontId="43" fillId="2" borderId="1" xfId="0" applyFont="1" applyFill="1" applyBorder="1" applyAlignment="1">
      <alignment vertical="center" wrapText="1"/>
    </xf>
    <xf numFmtId="164" fontId="50" fillId="2" borderId="1" xfId="0" applyNumberFormat="1" applyFont="1" applyFill="1" applyBorder="1"/>
    <xf numFmtId="0" fontId="41" fillId="2" borderId="1" xfId="0" applyFont="1" applyFill="1" applyBorder="1" applyAlignment="1">
      <alignment horizontal="left" vertical="center" wrapText="1"/>
    </xf>
    <xf numFmtId="0" fontId="51" fillId="2" borderId="1" xfId="0" applyFont="1" applyFill="1" applyBorder="1" applyAlignment="1">
      <alignment horizontal="center"/>
    </xf>
    <xf numFmtId="0" fontId="43" fillId="2" borderId="1" xfId="0" applyFont="1" applyFill="1" applyBorder="1" applyAlignment="1">
      <alignment horizontal="left" vertical="center" wrapText="1"/>
    </xf>
    <xf numFmtId="0" fontId="40" fillId="2" borderId="1" xfId="0" applyFont="1" applyFill="1" applyBorder="1" applyAlignment="1">
      <alignment vertical="center" wrapText="1"/>
    </xf>
    <xf numFmtId="0" fontId="52" fillId="2" borderId="1" xfId="0" applyFont="1" applyFill="1" applyBorder="1" applyAlignment="1">
      <alignment horizontal="center"/>
    </xf>
    <xf numFmtId="0" fontId="47" fillId="2" borderId="1" xfId="0" applyFont="1" applyFill="1" applyBorder="1" applyAlignment="1">
      <alignment vertical="center" wrapText="1"/>
    </xf>
    <xf numFmtId="0" fontId="53" fillId="2" borderId="1" xfId="0" applyFont="1" applyFill="1" applyBorder="1" applyAlignment="1">
      <alignment horizontal="center"/>
    </xf>
    <xf numFmtId="0" fontId="42" fillId="2" borderId="1" xfId="0" applyFont="1" applyFill="1" applyBorder="1" applyAlignment="1">
      <alignment horizontal="left" vertical="center" wrapText="1"/>
    </xf>
    <xf numFmtId="0" fontId="0" fillId="2" borderId="1" xfId="0" applyFill="1" applyBorder="1" applyAlignment="1">
      <alignment vertical="center" wrapText="1"/>
    </xf>
    <xf numFmtId="0" fontId="54" fillId="2" borderId="1" xfId="0" applyFont="1" applyFill="1" applyBorder="1" applyAlignment="1">
      <alignment horizontal="center"/>
    </xf>
    <xf numFmtId="0" fontId="34" fillId="2" borderId="1" xfId="0" applyFont="1" applyFill="1" applyBorder="1" applyAlignment="1">
      <alignment vertical="center" wrapText="1"/>
    </xf>
    <xf numFmtId="164" fontId="41" fillId="2" borderId="1" xfId="2" applyNumberFormat="1" applyFont="1" applyFill="1" applyBorder="1" applyAlignment="1">
      <alignment horizontal="center" vertical="center" wrapText="1"/>
    </xf>
    <xf numFmtId="164" fontId="34" fillId="2" borderId="1" xfId="2" applyNumberFormat="1" applyFont="1" applyFill="1" applyBorder="1" applyAlignment="1">
      <alignment horizontal="right" vertical="center" wrapText="1"/>
    </xf>
    <xf numFmtId="164" fontId="41" fillId="2" borderId="1" xfId="2" applyNumberFormat="1" applyFont="1" applyFill="1" applyBorder="1" applyAlignment="1">
      <alignment horizontal="right"/>
    </xf>
    <xf numFmtId="164" fontId="47" fillId="2" borderId="1" xfId="0" applyNumberFormat="1" applyFont="1" applyFill="1" applyBorder="1"/>
    <xf numFmtId="164" fontId="46" fillId="2" borderId="1" xfId="2" applyNumberFormat="1" applyFont="1" applyFill="1" applyBorder="1" applyAlignment="1">
      <alignment horizontal="right"/>
    </xf>
    <xf numFmtId="164" fontId="3" fillId="0" borderId="1" xfId="2" applyNumberFormat="1" applyFont="1" applyBorder="1"/>
    <xf numFmtId="164" fontId="3" fillId="0" borderId="0" xfId="2" applyNumberFormat="1" applyFont="1" applyBorder="1"/>
    <xf numFmtId="0" fontId="55" fillId="2" borderId="0" xfId="0" applyFont="1" applyFill="1" applyAlignment="1">
      <alignment wrapText="1"/>
    </xf>
    <xf numFmtId="0" fontId="36" fillId="2" borderId="0" xfId="0" applyFont="1" applyFill="1"/>
    <xf numFmtId="164" fontId="33" fillId="2" borderId="0" xfId="2" applyNumberFormat="1" applyFont="1" applyFill="1"/>
    <xf numFmtId="164" fontId="56" fillId="2" borderId="0" xfId="2" applyNumberFormat="1" applyFont="1" applyFill="1"/>
    <xf numFmtId="0" fontId="57" fillId="2" borderId="0" xfId="0" applyFont="1" applyFill="1"/>
    <xf numFmtId="0" fontId="56" fillId="2" borderId="0" xfId="0" applyFont="1" applyFill="1"/>
    <xf numFmtId="0" fontId="58" fillId="2" borderId="0" xfId="0" applyFont="1" applyFill="1"/>
    <xf numFmtId="164" fontId="33" fillId="2" borderId="2" xfId="2" applyNumberFormat="1" applyFont="1" applyFill="1" applyBorder="1" applyAlignment="1">
      <alignment horizontal="center" vertical="center" wrapText="1"/>
    </xf>
    <xf numFmtId="0" fontId="56" fillId="2" borderId="1" xfId="0" applyFont="1" applyFill="1" applyBorder="1" applyAlignment="1">
      <alignment horizontal="center"/>
    </xf>
    <xf numFmtId="164" fontId="56" fillId="2" borderId="1" xfId="2" applyNumberFormat="1" applyFont="1" applyFill="1" applyBorder="1" applyAlignment="1">
      <alignment horizontal="center" vertical="top" wrapText="1"/>
    </xf>
    <xf numFmtId="164" fontId="56" fillId="2" borderId="1" xfId="2" applyNumberFormat="1" applyFont="1" applyFill="1" applyBorder="1"/>
    <xf numFmtId="0" fontId="33" fillId="2" borderId="1" xfId="0" applyFont="1" applyFill="1" applyBorder="1" applyAlignment="1">
      <alignment horizontal="center"/>
    </xf>
    <xf numFmtId="0" fontId="33" fillId="2" borderId="1" xfId="0" applyFont="1" applyFill="1" applyBorder="1" applyAlignment="1">
      <alignment wrapText="1"/>
    </xf>
    <xf numFmtId="164" fontId="33" fillId="2" borderId="1" xfId="2" applyNumberFormat="1" applyFont="1" applyFill="1" applyBorder="1" applyAlignment="1">
      <alignment horizontal="center" vertical="top" wrapText="1"/>
    </xf>
    <xf numFmtId="164" fontId="33" fillId="2" borderId="1" xfId="2" applyNumberFormat="1" applyFont="1" applyFill="1" applyBorder="1"/>
    <xf numFmtId="0" fontId="37" fillId="2" borderId="0" xfId="0" applyFont="1" applyFill="1"/>
    <xf numFmtId="164" fontId="33" fillId="2" borderId="1" xfId="2" applyNumberFormat="1" applyFont="1" applyFill="1" applyBorder="1" applyAlignment="1">
      <alignment horizontal="justify" vertical="top" wrapText="1"/>
    </xf>
    <xf numFmtId="0" fontId="56" fillId="2" borderId="1" xfId="0" applyFont="1" applyFill="1" applyBorder="1" applyAlignment="1">
      <alignment wrapText="1"/>
    </xf>
    <xf numFmtId="164" fontId="56" fillId="2" borderId="1" xfId="2" applyNumberFormat="1" applyFont="1" applyFill="1" applyBorder="1" applyAlignment="1">
      <alignment vertical="top" wrapText="1"/>
    </xf>
    <xf numFmtId="164" fontId="56" fillId="2" borderId="1" xfId="2" applyNumberFormat="1" applyFont="1" applyFill="1" applyBorder="1" applyAlignment="1">
      <alignment horizontal="justify" vertical="top" wrapText="1"/>
    </xf>
    <xf numFmtId="0" fontId="56" fillId="2" borderId="1" xfId="0" applyFont="1" applyFill="1" applyBorder="1" applyAlignment="1">
      <alignment horizontal="justify" vertical="top" wrapText="1"/>
    </xf>
    <xf numFmtId="0" fontId="33" fillId="2" borderId="1" xfId="0" applyFont="1" applyFill="1" applyBorder="1" applyAlignment="1">
      <alignment horizontal="justify" vertical="top" wrapText="1"/>
    </xf>
    <xf numFmtId="164" fontId="33" fillId="2" borderId="1" xfId="2" applyNumberFormat="1" applyFont="1" applyFill="1" applyBorder="1" applyAlignment="1">
      <alignment vertical="top" wrapText="1"/>
    </xf>
    <xf numFmtId="43" fontId="33" fillId="2" borderId="1" xfId="2" applyFont="1" applyFill="1" applyBorder="1" applyAlignment="1">
      <alignment vertical="top" wrapText="1"/>
    </xf>
    <xf numFmtId="0" fontId="56" fillId="2" borderId="1" xfId="0" applyFont="1" applyFill="1" applyBorder="1" applyAlignment="1">
      <alignment horizontal="left" wrapText="1"/>
    </xf>
    <xf numFmtId="164" fontId="57" fillId="2" borderId="1" xfId="2" applyNumberFormat="1" applyFont="1" applyFill="1" applyBorder="1" applyAlignment="1"/>
    <xf numFmtId="164" fontId="57" fillId="2" borderId="1" xfId="2" applyNumberFormat="1" applyFont="1" applyFill="1" applyBorder="1"/>
    <xf numFmtId="164" fontId="37" fillId="2" borderId="1" xfId="2" applyNumberFormat="1" applyFont="1" applyFill="1" applyBorder="1"/>
    <xf numFmtId="0" fontId="56" fillId="2" borderId="4" xfId="0" applyFont="1" applyFill="1" applyBorder="1" applyAlignment="1">
      <alignment wrapText="1"/>
    </xf>
    <xf numFmtId="164" fontId="36" fillId="2" borderId="0" xfId="2" applyNumberFormat="1" applyFont="1" applyFill="1"/>
    <xf numFmtId="164" fontId="59" fillId="2" borderId="1" xfId="2" applyNumberFormat="1" applyFont="1" applyFill="1" applyBorder="1"/>
    <xf numFmtId="164" fontId="0" fillId="2" borderId="1" xfId="2" applyNumberFormat="1" applyFont="1" applyFill="1" applyBorder="1"/>
    <xf numFmtId="164" fontId="14" fillId="2" borderId="1" xfId="2" applyNumberFormat="1" applyFont="1" applyFill="1" applyBorder="1"/>
    <xf numFmtId="164" fontId="56" fillId="2" borderId="4" xfId="2" applyNumberFormat="1" applyFont="1" applyFill="1" applyBorder="1" applyAlignment="1">
      <alignment vertical="center" wrapText="1"/>
    </xf>
    <xf numFmtId="164" fontId="56" fillId="2" borderId="4" xfId="2" applyNumberFormat="1" applyFont="1" applyFill="1" applyBorder="1" applyAlignment="1">
      <alignment horizontal="left" vertical="center" wrapText="1"/>
    </xf>
    <xf numFmtId="164" fontId="33" fillId="2" borderId="4" xfId="2" applyNumberFormat="1" applyFont="1" applyFill="1" applyBorder="1" applyAlignment="1">
      <alignment horizontal="left" vertical="center" wrapText="1"/>
    </xf>
    <xf numFmtId="0" fontId="56" fillId="2" borderId="4" xfId="0" applyFont="1" applyFill="1" applyBorder="1" applyAlignment="1">
      <alignment horizontal="center"/>
    </xf>
    <xf numFmtId="0" fontId="56" fillId="2" borderId="4" xfId="2" quotePrefix="1" applyNumberFormat="1" applyFont="1" applyFill="1" applyBorder="1" applyAlignment="1">
      <alignment horizontal="left" vertical="center" wrapText="1"/>
    </xf>
    <xf numFmtId="0" fontId="60" fillId="2" borderId="1" xfId="0" applyFont="1" applyFill="1" applyBorder="1" applyAlignment="1">
      <alignment horizontal="center"/>
    </xf>
    <xf numFmtId="0" fontId="60" fillId="2" borderId="4" xfId="0" applyFont="1" applyFill="1" applyBorder="1" applyAlignment="1">
      <alignment wrapText="1"/>
    </xf>
    <xf numFmtId="164" fontId="60" fillId="2" borderId="1" xfId="2" applyNumberFormat="1" applyFont="1" applyFill="1" applyBorder="1" applyAlignment="1">
      <alignment vertical="top" wrapText="1"/>
    </xf>
    <xf numFmtId="164" fontId="60" fillId="2" borderId="1" xfId="2" applyNumberFormat="1" applyFont="1" applyFill="1" applyBorder="1"/>
    <xf numFmtId="0" fontId="61" fillId="2" borderId="0" xfId="0" applyFont="1" applyFill="1"/>
    <xf numFmtId="0" fontId="33" fillId="2" borderId="1" xfId="0" applyFont="1" applyFill="1" applyBorder="1" applyAlignment="1">
      <alignment horizontal="center" vertical="center"/>
    </xf>
    <xf numFmtId="164" fontId="33" fillId="2" borderId="1" xfId="2" applyNumberFormat="1" applyFont="1" applyFill="1" applyBorder="1" applyAlignment="1">
      <alignment horizontal="center" vertical="center" wrapText="1"/>
    </xf>
    <xf numFmtId="164" fontId="33" fillId="2" borderId="1" xfId="2" applyNumberFormat="1" applyFont="1" applyFill="1" applyBorder="1" applyAlignment="1">
      <alignment horizontal="left" vertical="center" wrapText="1"/>
    </xf>
    <xf numFmtId="0" fontId="56" fillId="2" borderId="1" xfId="2" quotePrefix="1" applyNumberFormat="1" applyFont="1" applyFill="1" applyBorder="1" applyAlignment="1">
      <alignment horizontal="left" vertical="center" wrapText="1"/>
    </xf>
    <xf numFmtId="164" fontId="56" fillId="2" borderId="1" xfId="2" applyNumberFormat="1" applyFont="1" applyFill="1" applyBorder="1" applyAlignment="1">
      <alignment vertical="center" wrapText="1"/>
    </xf>
    <xf numFmtId="0" fontId="60" fillId="2" borderId="1" xfId="0" applyFont="1" applyFill="1" applyBorder="1" applyAlignment="1">
      <alignment wrapText="1"/>
    </xf>
    <xf numFmtId="164" fontId="56" fillId="2" borderId="1" xfId="2" applyNumberFormat="1" applyFont="1" applyFill="1" applyBorder="1" applyAlignment="1">
      <alignment horizontal="left" vertical="center" wrapText="1"/>
    </xf>
    <xf numFmtId="164" fontId="37" fillId="2" borderId="1" xfId="2" applyNumberFormat="1" applyFont="1" applyFill="1" applyBorder="1" applyAlignment="1">
      <alignment vertical="center"/>
    </xf>
    <xf numFmtId="164" fontId="56" fillId="2" borderId="1" xfId="2" applyNumberFormat="1" applyFont="1" applyFill="1" applyBorder="1" applyAlignment="1">
      <alignment vertical="center"/>
    </xf>
    <xf numFmtId="164" fontId="60" fillId="2" borderId="1" xfId="2" applyNumberFormat="1" applyFont="1" applyFill="1" applyBorder="1" applyAlignment="1">
      <alignment vertical="center" wrapText="1"/>
    </xf>
    <xf numFmtId="164" fontId="60" fillId="2" borderId="1" xfId="2" applyNumberFormat="1" applyFont="1" applyFill="1" applyBorder="1" applyAlignment="1">
      <alignment vertical="center"/>
    </xf>
    <xf numFmtId="0" fontId="33" fillId="2" borderId="0" xfId="0" applyFont="1" applyFill="1"/>
    <xf numFmtId="0" fontId="33" fillId="2" borderId="0" xfId="0" applyFont="1" applyFill="1" applyAlignment="1">
      <alignment horizontal="center"/>
    </xf>
    <xf numFmtId="0" fontId="63" fillId="2" borderId="0" xfId="0" applyFont="1" applyFill="1"/>
    <xf numFmtId="0" fontId="39" fillId="2" borderId="0" xfId="0" applyFont="1" applyFill="1"/>
    <xf numFmtId="3" fontId="56" fillId="2" borderId="0" xfId="0" applyNumberFormat="1" applyFont="1" applyFill="1"/>
    <xf numFmtId="0" fontId="33" fillId="2" borderId="1" xfId="0" applyFont="1" applyFill="1" applyBorder="1" applyAlignment="1">
      <alignment horizontal="center" vertical="center" wrapText="1"/>
    </xf>
    <xf numFmtId="3" fontId="56" fillId="2" borderId="1" xfId="0" applyNumberFormat="1" applyFont="1" applyFill="1" applyBorder="1"/>
    <xf numFmtId="0" fontId="56" fillId="2" borderId="1" xfId="0" applyFont="1" applyFill="1" applyBorder="1"/>
    <xf numFmtId="0" fontId="57" fillId="2" borderId="0" xfId="0" applyFont="1" applyFill="1" applyAlignment="1">
      <alignment horizontal="center"/>
    </xf>
    <xf numFmtId="0" fontId="65" fillId="2" borderId="0" xfId="0" applyFont="1" applyFill="1" applyAlignment="1">
      <alignment horizontal="center"/>
    </xf>
    <xf numFmtId="0" fontId="67" fillId="2" borderId="0" xfId="0" applyFont="1" applyFill="1" applyAlignment="1">
      <alignment horizontal="center"/>
    </xf>
    <xf numFmtId="0" fontId="60" fillId="2" borderId="0" xfId="0" applyFont="1" applyFill="1" applyAlignment="1">
      <alignment horizontal="left"/>
    </xf>
    <xf numFmtId="0" fontId="39" fillId="2" borderId="0" xfId="0" applyFont="1" applyFill="1" applyAlignment="1">
      <alignment horizontal="left"/>
    </xf>
    <xf numFmtId="0" fontId="68" fillId="2" borderId="0" xfId="0" applyFont="1" applyFill="1"/>
    <xf numFmtId="0" fontId="69" fillId="2" borderId="0" xfId="0" applyFont="1" applyFill="1"/>
    <xf numFmtId="0" fontId="70" fillId="2" borderId="0" xfId="0" applyFont="1" applyFill="1"/>
    <xf numFmtId="0" fontId="70" fillId="2" borderId="0" xfId="0" applyFont="1" applyFill="1" applyAlignment="1">
      <alignment horizontal="center"/>
    </xf>
    <xf numFmtId="0" fontId="71" fillId="2" borderId="0" xfId="0" applyFont="1" applyFill="1" applyAlignment="1">
      <alignment horizontal="center"/>
    </xf>
    <xf numFmtId="0" fontId="72" fillId="2" borderId="0" xfId="0" applyFont="1" applyFill="1"/>
    <xf numFmtId="0" fontId="70" fillId="2" borderId="0" xfId="0" applyFont="1" applyFill="1" applyAlignment="1">
      <alignment horizontal="right"/>
    </xf>
    <xf numFmtId="3" fontId="70" fillId="2" borderId="0" xfId="0" applyNumberFormat="1" applyFont="1" applyFill="1" applyAlignment="1">
      <alignment horizontal="right"/>
    </xf>
    <xf numFmtId="0" fontId="69" fillId="2" borderId="0" xfId="0" applyFont="1" applyFill="1" applyAlignment="1">
      <alignment horizontal="left"/>
    </xf>
    <xf numFmtId="0" fontId="70" fillId="2" borderId="0" xfId="0" applyFont="1" applyFill="1" applyAlignment="1">
      <alignment horizontal="left"/>
    </xf>
    <xf numFmtId="0" fontId="73" fillId="2" borderId="0" xfId="0" applyFont="1" applyFill="1" applyAlignment="1">
      <alignment horizontal="center"/>
    </xf>
    <xf numFmtId="0" fontId="20" fillId="0" borderId="0" xfId="0" applyFont="1" applyAlignment="1">
      <alignment horizontal="center" wrapText="1"/>
    </xf>
    <xf numFmtId="0" fontId="20" fillId="0" borderId="0" xfId="0" applyFont="1" applyAlignment="1">
      <alignment horizont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2" xfId="0" applyFont="1" applyBorder="1" applyAlignment="1">
      <alignment horizontal="center" wrapText="1"/>
    </xf>
    <xf numFmtId="0" fontId="5" fillId="0" borderId="3" xfId="0" applyFont="1" applyBorder="1" applyAlignment="1">
      <alignment horizontal="center" wrapText="1"/>
    </xf>
    <xf numFmtId="0" fontId="7" fillId="0" borderId="0" xfId="0" applyFont="1" applyAlignment="1">
      <alignment horizontal="center"/>
    </xf>
    <xf numFmtId="0" fontId="7" fillId="0" borderId="0" xfId="0" applyFont="1" applyAlignment="1">
      <alignment horizontal="right"/>
    </xf>
    <xf numFmtId="0" fontId="5" fillId="0" borderId="0" xfId="0" applyFont="1"/>
    <xf numFmtId="0" fontId="5" fillId="0" borderId="0" xfId="0" applyFont="1" applyAlignment="1">
      <alignment horizontal="center"/>
    </xf>
    <xf numFmtId="0" fontId="6" fillId="0" borderId="0" xfId="0" applyFont="1" applyAlignment="1">
      <alignment horizontal="center"/>
    </xf>
    <xf numFmtId="0" fontId="5" fillId="0" borderId="1" xfId="0" applyFont="1" applyBorder="1" applyAlignment="1">
      <alignment horizontal="center"/>
    </xf>
    <xf numFmtId="0" fontId="5" fillId="0" borderId="3" xfId="0" applyFont="1" applyBorder="1" applyAlignment="1">
      <alignment horizontal="center"/>
    </xf>
    <xf numFmtId="0" fontId="19" fillId="0" borderId="0" xfId="0" applyFont="1" applyAlignment="1">
      <alignment horizontal="center" wrapText="1"/>
    </xf>
    <xf numFmtId="0" fontId="19" fillId="0" borderId="0" xfId="0" applyFont="1" applyAlignment="1">
      <alignment horizontal="center"/>
    </xf>
    <xf numFmtId="0" fontId="2" fillId="0" borderId="0" xfId="0" applyFont="1"/>
    <xf numFmtId="0" fontId="19" fillId="0" borderId="0" xfId="0" applyFont="1" applyAlignment="1">
      <alignment horizontal="center" vertical="center" wrapText="1"/>
    </xf>
    <xf numFmtId="0" fontId="5" fillId="0" borderId="0" xfId="0" applyFont="1" applyAlignment="1">
      <alignment vertical="center"/>
    </xf>
    <xf numFmtId="164" fontId="5" fillId="0" borderId="0" xfId="2" applyNumberFormat="1" applyFont="1" applyAlignment="1">
      <alignment horizontal="center" vertical="center"/>
    </xf>
    <xf numFmtId="0" fontId="5" fillId="0" borderId="0" xfId="0" applyFont="1" applyAlignment="1">
      <alignment horizontal="center" vertical="center" wrapText="1"/>
    </xf>
    <xf numFmtId="164" fontId="16" fillId="0" borderId="0" xfId="2" applyNumberFormat="1" applyFont="1" applyBorder="1" applyAlignment="1">
      <alignment horizontal="center" vertical="center"/>
    </xf>
    <xf numFmtId="164" fontId="17" fillId="0" borderId="0" xfId="2" applyNumberFormat="1" applyFont="1" applyAlignment="1">
      <alignment horizontal="center" vertical="center"/>
    </xf>
    <xf numFmtId="164" fontId="7" fillId="0" borderId="6" xfId="2" applyNumberFormat="1" applyFont="1" applyBorder="1" applyAlignment="1">
      <alignment horizontal="center" vertical="center"/>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43" fontId="5" fillId="0" borderId="1" xfId="2" applyFont="1" applyBorder="1" applyAlignment="1">
      <alignment horizontal="center" vertical="center" wrapText="1"/>
    </xf>
    <xf numFmtId="164" fontId="5" fillId="0" borderId="1" xfId="2" applyNumberFormat="1" applyFont="1" applyBorder="1" applyAlignment="1">
      <alignment horizontal="center" vertical="center" wrapText="1"/>
    </xf>
    <xf numFmtId="164" fontId="5" fillId="0" borderId="1" xfId="2" applyNumberFormat="1" applyFont="1" applyBorder="1" applyAlignment="1">
      <alignment horizontal="center" vertical="center"/>
    </xf>
    <xf numFmtId="164" fontId="16" fillId="0" borderId="8" xfId="2" applyNumberFormat="1" applyFont="1" applyBorder="1" applyAlignment="1">
      <alignment horizontal="center"/>
    </xf>
    <xf numFmtId="164" fontId="17" fillId="0" borderId="0" xfId="2" applyNumberFormat="1" applyFont="1" applyAlignment="1">
      <alignment horizontal="center"/>
    </xf>
    <xf numFmtId="164" fontId="7" fillId="0" borderId="6" xfId="2" applyNumberFormat="1" applyFont="1" applyBorder="1" applyAlignment="1">
      <alignment horizontal="center"/>
    </xf>
    <xf numFmtId="0" fontId="5" fillId="0" borderId="1" xfId="0" applyFont="1" applyBorder="1" applyAlignment="1">
      <alignment horizontal="center" wrapText="1"/>
    </xf>
    <xf numFmtId="164" fontId="5" fillId="0" borderId="1" xfId="2" applyNumberFormat="1" applyFont="1" applyBorder="1" applyAlignment="1">
      <alignment horizontal="center" wrapText="1"/>
    </xf>
    <xf numFmtId="164" fontId="5" fillId="0" borderId="1" xfId="2" applyNumberFormat="1" applyFont="1" applyBorder="1" applyAlignment="1">
      <alignment horizontal="center"/>
    </xf>
    <xf numFmtId="164" fontId="5" fillId="0" borderId="0" xfId="2" applyNumberFormat="1" applyFont="1" applyAlignment="1">
      <alignment horizontal="center"/>
    </xf>
    <xf numFmtId="0" fontId="5" fillId="0" borderId="0" xfId="0" applyFont="1" applyAlignment="1">
      <alignment horizontal="center" wrapText="1"/>
    </xf>
    <xf numFmtId="0" fontId="7" fillId="0" borderId="6" xfId="0" applyFont="1" applyBorder="1" applyAlignment="1">
      <alignment horizontal="right"/>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6" fillId="2" borderId="0" xfId="0" applyFont="1" applyFill="1" applyAlignment="1">
      <alignment horizontal="center"/>
    </xf>
    <xf numFmtId="0" fontId="55" fillId="2" borderId="0" xfId="0" applyFont="1" applyFill="1" applyAlignment="1">
      <alignment horizontal="center" wrapText="1"/>
    </xf>
    <xf numFmtId="0" fontId="33" fillId="2" borderId="0" xfId="0" applyFont="1" applyFill="1"/>
    <xf numFmtId="0" fontId="33" fillId="2" borderId="0" xfId="0" applyFont="1" applyFill="1" applyAlignment="1">
      <alignment horizontal="center"/>
    </xf>
    <xf numFmtId="0" fontId="57" fillId="2" borderId="0" xfId="0" applyFont="1" applyFill="1" applyAlignment="1">
      <alignment horizontal="center"/>
    </xf>
    <xf numFmtId="164" fontId="33" fillId="2" borderId="4" xfId="2" applyNumberFormat="1" applyFont="1" applyFill="1" applyBorder="1" applyAlignment="1">
      <alignment horizontal="center" wrapText="1"/>
    </xf>
    <xf numFmtId="164" fontId="33" fillId="2" borderId="5" xfId="2" applyNumberFormat="1" applyFont="1" applyFill="1" applyBorder="1" applyAlignment="1">
      <alignment horizontal="center" wrapText="1"/>
    </xf>
    <xf numFmtId="0" fontId="57" fillId="2" borderId="6" xfId="0" applyFont="1" applyFill="1" applyBorder="1" applyAlignment="1">
      <alignment horizontal="right"/>
    </xf>
    <xf numFmtId="0" fontId="33" fillId="2" borderId="2" xfId="0" applyFont="1" applyFill="1" applyBorder="1" applyAlignment="1">
      <alignment horizontal="center" vertical="center" wrapText="1"/>
    </xf>
    <xf numFmtId="0" fontId="33" fillId="2" borderId="3" xfId="0" applyFont="1" applyFill="1" applyBorder="1" applyAlignment="1">
      <alignment horizontal="center" vertical="center"/>
    </xf>
    <xf numFmtId="0" fontId="33" fillId="2" borderId="2" xfId="0" applyFont="1" applyFill="1" applyBorder="1" applyAlignment="1">
      <alignment horizontal="center" vertical="center"/>
    </xf>
    <xf numFmtId="43" fontId="33" fillId="2" borderId="4" xfId="2" applyFont="1" applyFill="1" applyBorder="1" applyAlignment="1">
      <alignment horizontal="center" vertical="center" wrapText="1"/>
    </xf>
    <xf numFmtId="43" fontId="33" fillId="2" borderId="5" xfId="2" applyFont="1" applyFill="1" applyBorder="1" applyAlignment="1">
      <alignment horizontal="center" vertical="center" wrapText="1"/>
    </xf>
    <xf numFmtId="0" fontId="16" fillId="0" borderId="8" xfId="0" applyFont="1" applyBorder="1" applyAlignment="1">
      <alignment horizontal="center"/>
    </xf>
    <xf numFmtId="0" fontId="17" fillId="0" borderId="0" xfId="0" applyFont="1" applyAlignment="1">
      <alignment horizontal="center"/>
    </xf>
    <xf numFmtId="0" fontId="5" fillId="0" borderId="4" xfId="0" applyFont="1" applyBorder="1" applyAlignment="1">
      <alignment horizontal="center"/>
    </xf>
    <xf numFmtId="0" fontId="5" fillId="0" borderId="5" xfId="0" applyFont="1" applyBorder="1" applyAlignment="1">
      <alignment horizontal="center"/>
    </xf>
    <xf numFmtId="0" fontId="5" fillId="0" borderId="7" xfId="0" applyFont="1" applyBorder="1" applyAlignment="1">
      <alignment horizontal="center"/>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1" fillId="0" borderId="6" xfId="0" applyFont="1" applyBorder="1" applyAlignment="1">
      <alignment horizontal="right"/>
    </xf>
    <xf numFmtId="0" fontId="10" fillId="0" borderId="0" xfId="0" applyFont="1" applyAlignment="1">
      <alignment horizontal="center"/>
    </xf>
    <xf numFmtId="0" fontId="2" fillId="0" borderId="0" xfId="0" applyFont="1" applyAlignment="1">
      <alignment horizontal="center"/>
    </xf>
    <xf numFmtId="0" fontId="10" fillId="0" borderId="0" xfId="0" applyFont="1"/>
    <xf numFmtId="0" fontId="64" fillId="2" borderId="0" xfId="0" applyFont="1" applyFill="1" applyAlignment="1">
      <alignment horizontal="center"/>
    </xf>
    <xf numFmtId="0" fontId="65" fillId="2" borderId="0" xfId="0" applyFont="1" applyFill="1" applyAlignment="1">
      <alignment horizontal="center"/>
    </xf>
    <xf numFmtId="0" fontId="66" fillId="2" borderId="6" xfId="0" applyFont="1" applyFill="1" applyBorder="1" applyAlignment="1">
      <alignment horizontal="right"/>
    </xf>
    <xf numFmtId="0" fontId="57" fillId="2" borderId="8" xfId="0" applyFont="1" applyFill="1" applyBorder="1" applyAlignment="1">
      <alignment horizontal="center"/>
    </xf>
    <xf numFmtId="3" fontId="71" fillId="2" borderId="0" xfId="0" applyNumberFormat="1" applyFont="1" applyFill="1" applyAlignment="1">
      <alignment horizontal="center"/>
    </xf>
    <xf numFmtId="0" fontId="71" fillId="2" borderId="0" xfId="0" applyFont="1" applyFill="1" applyAlignment="1">
      <alignment horizontal="center"/>
    </xf>
    <xf numFmtId="0" fontId="70" fillId="2" borderId="0" xfId="0" applyFont="1" applyFill="1" applyAlignment="1">
      <alignment horizontal="left"/>
    </xf>
    <xf numFmtId="0" fontId="74" fillId="2" borderId="0" xfId="0" applyFont="1" applyFill="1" applyAlignment="1">
      <alignment horizontal="center"/>
    </xf>
    <xf numFmtId="0" fontId="60" fillId="2" borderId="0" xfId="0" applyFont="1" applyFill="1" applyAlignment="1">
      <alignment horizontal="center"/>
    </xf>
  </cellXfs>
  <cellStyles count="7">
    <cellStyle name="Comma" xfId="2" builtinId="3"/>
    <cellStyle name="Comma 2" xfId="3" xr:uid="{00000000-0005-0000-0000-000001000000}"/>
    <cellStyle name="Comma 6" xfId="6" xr:uid="{00000000-0005-0000-0000-000002000000}"/>
    <cellStyle name="Comma 8" xfId="4" xr:uid="{00000000-0005-0000-0000-000003000000}"/>
    <cellStyle name="Normal" xfId="0" builtinId="0"/>
    <cellStyle name="Normal 2" xfId="1" xr:uid="{00000000-0005-0000-0000-000005000000}"/>
    <cellStyle name="Normal 2 2 2" xfId="5" xr:uid="{00000000-0005-0000-0000-000006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76"/>
  <sheetViews>
    <sheetView workbookViewId="0">
      <selection activeCell="B16" sqref="B16"/>
    </sheetView>
  </sheetViews>
  <sheetFormatPr defaultColWidth="9" defaultRowHeight="18" x14ac:dyDescent="0.25"/>
  <cols>
    <col min="1" max="1" width="4.42578125" style="2" customWidth="1"/>
    <col min="2" max="2" width="46.5703125" style="2" customWidth="1"/>
    <col min="3" max="3" width="9.140625" style="2" bestFit="1" customWidth="1"/>
    <col min="4" max="4" width="10" style="2" bestFit="1" customWidth="1"/>
    <col min="5" max="5" width="12.7109375" style="2" customWidth="1"/>
    <col min="6" max="6" width="13.5703125" style="2" customWidth="1"/>
    <col min="7" max="16384" width="9" style="2"/>
  </cols>
  <sheetData>
    <row r="1" spans="1:8" ht="35.25" customHeight="1" x14ac:dyDescent="0.25">
      <c r="A1" s="269" t="s">
        <v>142</v>
      </c>
      <c r="B1" s="270"/>
      <c r="C1" s="270"/>
      <c r="D1" s="270"/>
      <c r="E1" s="270"/>
      <c r="F1" s="270"/>
      <c r="G1" s="3"/>
      <c r="H1" s="3"/>
    </row>
    <row r="2" spans="1:8" x14ac:dyDescent="0.25">
      <c r="A2" s="277" t="s">
        <v>0</v>
      </c>
      <c r="B2" s="277"/>
      <c r="C2" s="4"/>
      <c r="D2" s="3"/>
      <c r="E2" s="278"/>
      <c r="F2" s="278"/>
      <c r="G2" s="5"/>
      <c r="H2" s="5"/>
    </row>
    <row r="3" spans="1:8" x14ac:dyDescent="0.25">
      <c r="A3" s="277" t="s">
        <v>19</v>
      </c>
      <c r="B3" s="277"/>
      <c r="C3" s="4"/>
      <c r="D3" s="3"/>
      <c r="E3" s="3"/>
      <c r="F3" s="4"/>
      <c r="G3" s="5"/>
      <c r="H3" s="5"/>
    </row>
    <row r="4" spans="1:8" x14ac:dyDescent="0.25">
      <c r="A4" s="278" t="s">
        <v>33</v>
      </c>
      <c r="B4" s="278"/>
      <c r="C4" s="278"/>
      <c r="D4" s="278"/>
      <c r="E4" s="278"/>
      <c r="F4" s="278"/>
      <c r="G4" s="5"/>
      <c r="H4" s="5"/>
    </row>
    <row r="5" spans="1:8" x14ac:dyDescent="0.25">
      <c r="A5" s="278" t="s">
        <v>1</v>
      </c>
      <c r="B5" s="278"/>
      <c r="C5" s="278"/>
      <c r="D5" s="278"/>
      <c r="E5" s="278"/>
      <c r="F5" s="278"/>
      <c r="G5" s="3"/>
      <c r="H5" s="5"/>
    </row>
    <row r="6" spans="1:8" x14ac:dyDescent="0.25">
      <c r="A6" s="275" t="s">
        <v>58</v>
      </c>
      <c r="B6" s="275"/>
      <c r="C6" s="275"/>
      <c r="D6" s="275"/>
      <c r="E6" s="275"/>
      <c r="F6" s="275"/>
      <c r="G6" s="3"/>
      <c r="H6" s="5"/>
    </row>
    <row r="7" spans="1:8" x14ac:dyDescent="0.25">
      <c r="A7" s="279" t="s">
        <v>78</v>
      </c>
      <c r="B7" s="279"/>
      <c r="C7" s="279"/>
      <c r="D7" s="279"/>
      <c r="E7" s="279"/>
      <c r="F7" s="279"/>
      <c r="G7" s="3"/>
      <c r="H7" s="5"/>
    </row>
    <row r="8" spans="1:8" x14ac:dyDescent="0.25">
      <c r="A8" s="5"/>
      <c r="B8" s="3"/>
      <c r="C8" s="5"/>
      <c r="D8" s="5"/>
      <c r="E8" s="276" t="s">
        <v>27</v>
      </c>
      <c r="F8" s="276"/>
      <c r="G8" s="5"/>
      <c r="H8" s="5"/>
    </row>
    <row r="9" spans="1:8" ht="21" customHeight="1" x14ac:dyDescent="0.25">
      <c r="A9" s="273" t="s">
        <v>26</v>
      </c>
      <c r="B9" s="271" t="s">
        <v>24</v>
      </c>
      <c r="C9" s="273" t="s">
        <v>25</v>
      </c>
      <c r="D9" s="273" t="s">
        <v>28</v>
      </c>
      <c r="E9" s="280" t="s">
        <v>2</v>
      </c>
      <c r="F9" s="280"/>
      <c r="G9" s="5"/>
      <c r="H9" s="5"/>
    </row>
    <row r="10" spans="1:8" ht="37.5" customHeight="1" x14ac:dyDescent="0.25">
      <c r="A10" s="281"/>
      <c r="B10" s="272"/>
      <c r="C10" s="274"/>
      <c r="D10" s="274"/>
      <c r="E10" s="11" t="s">
        <v>3</v>
      </c>
      <c r="F10" s="11" t="s">
        <v>3</v>
      </c>
      <c r="G10" s="5"/>
      <c r="H10" s="5"/>
    </row>
    <row r="11" spans="1:8" x14ac:dyDescent="0.25">
      <c r="A11" s="14" t="s">
        <v>5</v>
      </c>
      <c r="B11" s="38" t="s">
        <v>79</v>
      </c>
      <c r="C11" s="12"/>
      <c r="D11" s="12"/>
      <c r="E11" s="12"/>
      <c r="F11" s="12"/>
      <c r="G11" s="5"/>
      <c r="H11" s="5"/>
    </row>
    <row r="12" spans="1:8" x14ac:dyDescent="0.25">
      <c r="A12" s="14">
        <v>1</v>
      </c>
      <c r="B12" s="38" t="s">
        <v>80</v>
      </c>
      <c r="C12" s="17"/>
      <c r="D12" s="13"/>
      <c r="E12" s="13"/>
      <c r="F12" s="13"/>
      <c r="G12" s="5"/>
      <c r="H12" s="5"/>
    </row>
    <row r="13" spans="1:8" x14ac:dyDescent="0.25">
      <c r="A13" s="14" t="s">
        <v>81</v>
      </c>
      <c r="B13" s="38" t="s">
        <v>82</v>
      </c>
      <c r="C13" s="15"/>
      <c r="D13" s="13"/>
      <c r="E13" s="13"/>
      <c r="F13" s="13"/>
      <c r="G13" s="5"/>
      <c r="H13" s="5"/>
    </row>
    <row r="14" spans="1:8" x14ac:dyDescent="0.25">
      <c r="A14" s="14"/>
      <c r="B14" s="38" t="s">
        <v>83</v>
      </c>
      <c r="C14" s="16"/>
      <c r="D14" s="13"/>
      <c r="E14" s="13"/>
      <c r="F14" s="13"/>
      <c r="G14" s="5"/>
      <c r="H14" s="5"/>
    </row>
    <row r="15" spans="1:8" x14ac:dyDescent="0.25">
      <c r="A15" s="14"/>
      <c r="B15" s="38" t="s">
        <v>84</v>
      </c>
      <c r="C15" s="16"/>
      <c r="D15" s="18"/>
      <c r="E15" s="18"/>
      <c r="F15" s="18"/>
      <c r="G15" s="7"/>
      <c r="H15" s="7"/>
    </row>
    <row r="16" spans="1:8" x14ac:dyDescent="0.25">
      <c r="A16" s="14"/>
      <c r="B16" s="38" t="s">
        <v>85</v>
      </c>
      <c r="C16" s="15"/>
      <c r="D16" s="13"/>
      <c r="E16" s="13"/>
      <c r="F16" s="13"/>
      <c r="G16" s="5"/>
      <c r="H16" s="5"/>
    </row>
    <row r="17" spans="1:8" x14ac:dyDescent="0.25">
      <c r="A17" s="14" t="s">
        <v>86</v>
      </c>
      <c r="B17" s="38" t="s">
        <v>87</v>
      </c>
      <c r="C17" s="15"/>
      <c r="D17" s="13"/>
      <c r="E17" s="13"/>
      <c r="F17" s="13"/>
      <c r="G17" s="5"/>
      <c r="H17" s="5"/>
    </row>
    <row r="18" spans="1:8" x14ac:dyDescent="0.25">
      <c r="A18" s="14"/>
      <c r="B18" s="38" t="s">
        <v>88</v>
      </c>
      <c r="C18" s="16"/>
      <c r="D18" s="13"/>
      <c r="E18" s="13"/>
      <c r="F18" s="13"/>
      <c r="G18" s="5"/>
      <c r="H18" s="5"/>
    </row>
    <row r="19" spans="1:8" x14ac:dyDescent="0.25">
      <c r="A19" s="14"/>
      <c r="B19" s="38" t="s">
        <v>89</v>
      </c>
      <c r="C19" s="17"/>
      <c r="D19" s="13"/>
      <c r="E19" s="13"/>
      <c r="F19" s="13"/>
      <c r="G19" s="5"/>
      <c r="H19" s="5"/>
    </row>
    <row r="20" spans="1:8" x14ac:dyDescent="0.25">
      <c r="A20" s="14"/>
      <c r="B20" s="38" t="s">
        <v>85</v>
      </c>
      <c r="C20" s="15"/>
      <c r="D20" s="13"/>
      <c r="E20" s="13"/>
      <c r="F20" s="13"/>
      <c r="G20" s="5"/>
      <c r="H20" s="5"/>
    </row>
    <row r="21" spans="1:8" x14ac:dyDescent="0.25">
      <c r="A21" s="14">
        <v>2</v>
      </c>
      <c r="B21" s="38" t="s">
        <v>90</v>
      </c>
      <c r="C21" s="16"/>
      <c r="D21" s="13"/>
      <c r="E21" s="13"/>
      <c r="F21" s="13"/>
      <c r="G21" s="5"/>
      <c r="H21" s="5"/>
    </row>
    <row r="22" spans="1:8" x14ac:dyDescent="0.25">
      <c r="A22" s="14" t="s">
        <v>91</v>
      </c>
      <c r="B22" s="38" t="s">
        <v>92</v>
      </c>
      <c r="C22" s="16"/>
      <c r="D22" s="13"/>
      <c r="E22" s="13"/>
      <c r="F22" s="13"/>
      <c r="G22" s="5"/>
      <c r="H22" s="5"/>
    </row>
    <row r="23" spans="1:8" x14ac:dyDescent="0.25">
      <c r="A23" s="14" t="s">
        <v>93</v>
      </c>
      <c r="B23" s="38" t="s">
        <v>94</v>
      </c>
      <c r="C23" s="12"/>
      <c r="D23" s="13"/>
      <c r="E23" s="13"/>
      <c r="F23" s="13"/>
      <c r="G23" s="5"/>
      <c r="H23" s="5"/>
    </row>
    <row r="24" spans="1:8" x14ac:dyDescent="0.25">
      <c r="A24" s="14" t="s">
        <v>95</v>
      </c>
      <c r="B24" s="38" t="s">
        <v>96</v>
      </c>
      <c r="C24" s="15"/>
      <c r="D24" s="13"/>
      <c r="E24" s="13"/>
      <c r="F24" s="13"/>
      <c r="G24" s="5"/>
      <c r="H24" s="5"/>
    </row>
    <row r="25" spans="1:8" x14ac:dyDescent="0.25">
      <c r="A25" s="14" t="s">
        <v>97</v>
      </c>
      <c r="B25" s="38" t="s">
        <v>32</v>
      </c>
      <c r="C25" s="17"/>
      <c r="D25" s="13"/>
      <c r="E25" s="13"/>
      <c r="F25" s="13"/>
      <c r="G25" s="5"/>
      <c r="H25" s="5"/>
    </row>
    <row r="26" spans="1:8" x14ac:dyDescent="0.25">
      <c r="A26" s="14" t="s">
        <v>93</v>
      </c>
      <c r="B26" s="38" t="s">
        <v>98</v>
      </c>
      <c r="C26" s="17"/>
      <c r="D26" s="13"/>
      <c r="E26" s="13"/>
      <c r="F26" s="13"/>
      <c r="G26" s="5"/>
      <c r="H26" s="5"/>
    </row>
    <row r="27" spans="1:8" x14ac:dyDescent="0.25">
      <c r="A27" s="14" t="s">
        <v>95</v>
      </c>
      <c r="B27" s="38" t="s">
        <v>99</v>
      </c>
      <c r="C27" s="17"/>
      <c r="D27" s="13"/>
      <c r="E27" s="13"/>
      <c r="F27" s="13"/>
      <c r="G27" s="5"/>
      <c r="H27" s="5"/>
    </row>
    <row r="28" spans="1:8" x14ac:dyDescent="0.25">
      <c r="A28" s="14">
        <v>3</v>
      </c>
      <c r="B28" s="38" t="s">
        <v>100</v>
      </c>
      <c r="C28" s="16"/>
      <c r="D28" s="13"/>
      <c r="E28" s="13"/>
      <c r="F28" s="13"/>
      <c r="G28" s="5"/>
      <c r="H28" s="5"/>
    </row>
    <row r="29" spans="1:8" x14ac:dyDescent="0.25">
      <c r="A29" s="14" t="s">
        <v>101</v>
      </c>
      <c r="B29" s="38" t="s">
        <v>82</v>
      </c>
      <c r="C29" s="19"/>
      <c r="D29" s="13"/>
      <c r="E29" s="13"/>
      <c r="F29" s="13"/>
      <c r="G29" s="5"/>
      <c r="H29" s="5"/>
    </row>
    <row r="30" spans="1:8" x14ac:dyDescent="0.25">
      <c r="A30" s="14"/>
      <c r="B30" s="38" t="s">
        <v>83</v>
      </c>
      <c r="C30" s="19"/>
      <c r="D30" s="13"/>
      <c r="E30" s="13"/>
      <c r="F30" s="13"/>
      <c r="G30" s="5"/>
      <c r="H30" s="5"/>
    </row>
    <row r="31" spans="1:8" x14ac:dyDescent="0.25">
      <c r="A31" s="14"/>
      <c r="B31" s="38" t="s">
        <v>84</v>
      </c>
      <c r="C31" s="19"/>
      <c r="D31" s="13"/>
      <c r="E31" s="13"/>
      <c r="F31" s="13"/>
      <c r="G31" s="5"/>
      <c r="H31" s="5"/>
    </row>
    <row r="32" spans="1:8" x14ac:dyDescent="0.25">
      <c r="A32" s="14"/>
      <c r="B32" s="38" t="s">
        <v>85</v>
      </c>
      <c r="C32" s="19"/>
      <c r="D32" s="13"/>
      <c r="E32" s="13"/>
      <c r="F32" s="13"/>
      <c r="G32" s="5"/>
      <c r="H32" s="5"/>
    </row>
    <row r="33" spans="1:8" x14ac:dyDescent="0.25">
      <c r="A33" s="14" t="s">
        <v>102</v>
      </c>
      <c r="B33" s="38" t="s">
        <v>87</v>
      </c>
      <c r="C33" s="19"/>
      <c r="D33" s="13"/>
      <c r="E33" s="13"/>
      <c r="F33" s="13"/>
      <c r="G33" s="5"/>
      <c r="H33" s="5"/>
    </row>
    <row r="34" spans="1:8" x14ac:dyDescent="0.25">
      <c r="A34" s="14"/>
      <c r="B34" s="38" t="s">
        <v>88</v>
      </c>
      <c r="C34" s="13"/>
      <c r="D34" s="13"/>
      <c r="E34" s="13"/>
      <c r="F34" s="13"/>
      <c r="G34" s="5"/>
      <c r="H34" s="5"/>
    </row>
    <row r="35" spans="1:8" x14ac:dyDescent="0.25">
      <c r="A35" s="14"/>
      <c r="B35" s="38" t="s">
        <v>89</v>
      </c>
      <c r="C35" s="13"/>
      <c r="D35" s="23"/>
      <c r="E35" s="23"/>
      <c r="F35" s="23"/>
      <c r="G35" s="21"/>
      <c r="H35" s="8"/>
    </row>
    <row r="36" spans="1:8" x14ac:dyDescent="0.25">
      <c r="A36" s="14"/>
      <c r="B36" s="38" t="s">
        <v>85</v>
      </c>
      <c r="C36" s="13"/>
      <c r="D36" s="24"/>
      <c r="E36" s="24"/>
      <c r="F36" s="24"/>
      <c r="G36" s="22"/>
      <c r="H36" s="5"/>
    </row>
    <row r="37" spans="1:8" x14ac:dyDescent="0.25">
      <c r="A37" s="14" t="s">
        <v>9</v>
      </c>
      <c r="B37" s="38" t="s">
        <v>103</v>
      </c>
      <c r="C37" s="18"/>
      <c r="D37" s="13"/>
      <c r="E37" s="13"/>
      <c r="F37" s="12"/>
      <c r="G37" s="5"/>
      <c r="H37" s="5"/>
    </row>
    <row r="38" spans="1:8" x14ac:dyDescent="0.25">
      <c r="A38" s="14">
        <v>1</v>
      </c>
      <c r="B38" s="38" t="s">
        <v>32</v>
      </c>
      <c r="C38" s="18"/>
      <c r="D38" s="13"/>
      <c r="E38" s="13"/>
      <c r="F38" s="18"/>
      <c r="G38" s="5"/>
      <c r="H38" s="5"/>
    </row>
    <row r="39" spans="1:8" x14ac:dyDescent="0.25">
      <c r="A39" s="14" t="s">
        <v>81</v>
      </c>
      <c r="B39" s="38" t="s">
        <v>98</v>
      </c>
      <c r="C39" s="25"/>
      <c r="D39" s="25"/>
      <c r="E39" s="25"/>
      <c r="F39" s="25"/>
    </row>
    <row r="40" spans="1:8" x14ac:dyDescent="0.25">
      <c r="A40" s="14" t="s">
        <v>86</v>
      </c>
      <c r="B40" s="38" t="s">
        <v>99</v>
      </c>
      <c r="C40" s="13"/>
      <c r="D40" s="24"/>
      <c r="E40" s="24"/>
      <c r="F40" s="24"/>
    </row>
    <row r="41" spans="1:8" x14ac:dyDescent="0.25">
      <c r="A41" s="39">
        <v>2</v>
      </c>
      <c r="B41" s="38" t="s">
        <v>104</v>
      </c>
      <c r="C41" s="18"/>
      <c r="D41" s="13"/>
      <c r="E41" s="13"/>
      <c r="F41" s="12"/>
    </row>
    <row r="42" spans="1:8" x14ac:dyDescent="0.25">
      <c r="A42" s="39" t="s">
        <v>91</v>
      </c>
      <c r="B42" s="38" t="s">
        <v>105</v>
      </c>
      <c r="C42" s="18"/>
      <c r="D42" s="13"/>
      <c r="E42" s="13"/>
      <c r="F42" s="18"/>
    </row>
    <row r="43" spans="1:8" x14ac:dyDescent="0.25">
      <c r="A43" s="40"/>
      <c r="B43" s="41" t="s">
        <v>106</v>
      </c>
      <c r="C43" s="13"/>
      <c r="D43" s="24"/>
      <c r="E43" s="24"/>
      <c r="F43" s="24"/>
    </row>
    <row r="44" spans="1:8" x14ac:dyDescent="0.25">
      <c r="A44" s="40"/>
      <c r="B44" s="41" t="s">
        <v>107</v>
      </c>
      <c r="C44" s="18"/>
      <c r="D44" s="13"/>
      <c r="E44" s="13"/>
      <c r="F44" s="12"/>
    </row>
    <row r="45" spans="1:8" x14ac:dyDescent="0.25">
      <c r="A45" s="40"/>
      <c r="B45" s="41" t="s">
        <v>108</v>
      </c>
      <c r="C45" s="18"/>
      <c r="D45" s="13"/>
      <c r="E45" s="13"/>
      <c r="F45" s="18"/>
    </row>
    <row r="46" spans="1:8" x14ac:dyDescent="0.25">
      <c r="A46" s="39" t="s">
        <v>97</v>
      </c>
      <c r="B46" s="38" t="s">
        <v>109</v>
      </c>
      <c r="C46" s="13"/>
      <c r="D46" s="24"/>
      <c r="E46" s="24"/>
      <c r="F46" s="24"/>
    </row>
    <row r="47" spans="1:8" x14ac:dyDescent="0.25">
      <c r="A47" s="39" t="s">
        <v>110</v>
      </c>
      <c r="B47" s="38" t="s">
        <v>111</v>
      </c>
      <c r="C47" s="18"/>
      <c r="D47" s="13"/>
      <c r="E47" s="13"/>
      <c r="F47" s="12"/>
    </row>
    <row r="48" spans="1:8" x14ac:dyDescent="0.25">
      <c r="A48" s="14">
        <v>3</v>
      </c>
      <c r="B48" s="38" t="s">
        <v>112</v>
      </c>
      <c r="C48" s="18"/>
      <c r="D48" s="13"/>
      <c r="E48" s="13"/>
      <c r="F48" s="18"/>
    </row>
    <row r="49" spans="1:6" x14ac:dyDescent="0.25">
      <c r="A49" s="14" t="s">
        <v>101</v>
      </c>
      <c r="B49" s="38" t="s">
        <v>94</v>
      </c>
      <c r="C49" s="13"/>
      <c r="D49" s="24"/>
      <c r="E49" s="24"/>
      <c r="F49" s="24"/>
    </row>
    <row r="50" spans="1:6" x14ac:dyDescent="0.25">
      <c r="A50" s="14" t="s">
        <v>102</v>
      </c>
      <c r="B50" s="38" t="s">
        <v>111</v>
      </c>
      <c r="C50" s="18"/>
      <c r="D50" s="13"/>
      <c r="E50" s="13"/>
      <c r="F50" s="12"/>
    </row>
    <row r="51" spans="1:6" x14ac:dyDescent="0.25">
      <c r="A51" s="14">
        <v>4</v>
      </c>
      <c r="B51" s="38" t="s">
        <v>113</v>
      </c>
      <c r="C51" s="18"/>
      <c r="D51" s="13"/>
      <c r="E51" s="13"/>
      <c r="F51" s="18"/>
    </row>
    <row r="52" spans="1:6" x14ac:dyDescent="0.25">
      <c r="A52" s="14" t="s">
        <v>114</v>
      </c>
      <c r="B52" s="38" t="s">
        <v>94</v>
      </c>
      <c r="C52" s="13"/>
      <c r="D52" s="24"/>
      <c r="E52" s="24"/>
      <c r="F52" s="24"/>
    </row>
    <row r="53" spans="1:6" x14ac:dyDescent="0.25">
      <c r="A53" s="14" t="s">
        <v>115</v>
      </c>
      <c r="B53" s="38" t="s">
        <v>111</v>
      </c>
      <c r="C53" s="18"/>
      <c r="D53" s="13"/>
      <c r="E53" s="13"/>
      <c r="F53" s="12"/>
    </row>
    <row r="54" spans="1:6" x14ac:dyDescent="0.25">
      <c r="A54" s="14">
        <v>5</v>
      </c>
      <c r="B54" s="38" t="s">
        <v>116</v>
      </c>
      <c r="C54" s="18"/>
      <c r="D54" s="13"/>
      <c r="E54" s="13"/>
      <c r="F54" s="18"/>
    </row>
    <row r="55" spans="1:6" x14ac:dyDescent="0.25">
      <c r="A55" s="14" t="s">
        <v>117</v>
      </c>
      <c r="B55" s="38" t="s">
        <v>94</v>
      </c>
      <c r="C55" s="13"/>
      <c r="D55" s="24"/>
      <c r="E55" s="24"/>
      <c r="F55" s="24"/>
    </row>
    <row r="56" spans="1:6" x14ac:dyDescent="0.25">
      <c r="A56" s="14" t="s">
        <v>118</v>
      </c>
      <c r="B56" s="38" t="s">
        <v>111</v>
      </c>
      <c r="C56" s="18"/>
      <c r="D56" s="13"/>
      <c r="E56" s="13"/>
      <c r="F56" s="12"/>
    </row>
    <row r="57" spans="1:6" x14ac:dyDescent="0.25">
      <c r="A57" s="14">
        <v>6</v>
      </c>
      <c r="B57" s="38" t="s">
        <v>139</v>
      </c>
      <c r="C57" s="18"/>
      <c r="D57" s="13"/>
      <c r="E57" s="13"/>
      <c r="F57" s="18"/>
    </row>
    <row r="58" spans="1:6" x14ac:dyDescent="0.25">
      <c r="A58" s="14" t="s">
        <v>120</v>
      </c>
      <c r="B58" s="38" t="s">
        <v>94</v>
      </c>
      <c r="C58" s="13"/>
      <c r="D58" s="24"/>
      <c r="E58" s="24"/>
      <c r="F58" s="24"/>
    </row>
    <row r="59" spans="1:6" x14ac:dyDescent="0.25">
      <c r="A59" s="14" t="s">
        <v>121</v>
      </c>
      <c r="B59" s="38" t="s">
        <v>111</v>
      </c>
      <c r="C59" s="18"/>
      <c r="D59" s="13"/>
      <c r="E59" s="13"/>
      <c r="F59" s="12"/>
    </row>
    <row r="60" spans="1:6" x14ac:dyDescent="0.25">
      <c r="A60" s="14">
        <v>7</v>
      </c>
      <c r="B60" s="38" t="s">
        <v>31</v>
      </c>
      <c r="C60" s="18"/>
      <c r="D60" s="13"/>
      <c r="E60" s="13"/>
      <c r="F60" s="18"/>
    </row>
    <row r="61" spans="1:6" x14ac:dyDescent="0.25">
      <c r="A61" s="14" t="s">
        <v>122</v>
      </c>
      <c r="B61" s="38" t="s">
        <v>94</v>
      </c>
      <c r="C61" s="13"/>
      <c r="D61" s="24"/>
      <c r="E61" s="24"/>
      <c r="F61" s="24"/>
    </row>
    <row r="62" spans="1:6" x14ac:dyDescent="0.25">
      <c r="A62" s="14" t="s">
        <v>123</v>
      </c>
      <c r="B62" s="38" t="s">
        <v>111</v>
      </c>
      <c r="C62" s="18"/>
      <c r="D62" s="13"/>
      <c r="E62" s="13"/>
      <c r="F62" s="12"/>
    </row>
    <row r="63" spans="1:6" x14ac:dyDescent="0.25">
      <c r="A63" s="14">
        <v>8</v>
      </c>
      <c r="B63" s="38" t="s">
        <v>124</v>
      </c>
      <c r="C63" s="18"/>
      <c r="D63" s="13"/>
      <c r="E63" s="13"/>
      <c r="F63" s="18"/>
    </row>
    <row r="64" spans="1:6" x14ac:dyDescent="0.25">
      <c r="A64" s="14" t="s">
        <v>125</v>
      </c>
      <c r="B64" s="38" t="s">
        <v>94</v>
      </c>
      <c r="C64" s="13"/>
      <c r="D64" s="24"/>
      <c r="E64" s="24"/>
      <c r="F64" s="24"/>
    </row>
    <row r="65" spans="1:8" x14ac:dyDescent="0.25">
      <c r="A65" s="14" t="s">
        <v>126</v>
      </c>
      <c r="B65" s="38" t="s">
        <v>111</v>
      </c>
      <c r="C65" s="18"/>
      <c r="D65" s="13"/>
      <c r="E65" s="13"/>
      <c r="F65" s="12"/>
    </row>
    <row r="66" spans="1:8" x14ac:dyDescent="0.25">
      <c r="A66" s="14">
        <v>9</v>
      </c>
      <c r="B66" s="38" t="s">
        <v>127</v>
      </c>
      <c r="C66" s="18"/>
      <c r="D66" s="13"/>
      <c r="E66" s="13"/>
      <c r="F66" s="18"/>
    </row>
    <row r="67" spans="1:8" x14ac:dyDescent="0.25">
      <c r="A67" s="14" t="s">
        <v>128</v>
      </c>
      <c r="B67" s="38" t="s">
        <v>94</v>
      </c>
      <c r="C67" s="13"/>
      <c r="D67" s="24"/>
      <c r="E67" s="24"/>
      <c r="F67" s="24"/>
    </row>
    <row r="68" spans="1:8" x14ac:dyDescent="0.25">
      <c r="A68" s="14" t="s">
        <v>129</v>
      </c>
      <c r="B68" s="38" t="s">
        <v>111</v>
      </c>
      <c r="C68" s="18"/>
      <c r="D68" s="13"/>
      <c r="E68" s="13"/>
      <c r="F68" s="12"/>
    </row>
    <row r="69" spans="1:8" x14ac:dyDescent="0.25">
      <c r="A69" s="14">
        <v>10</v>
      </c>
      <c r="B69" s="38" t="s">
        <v>30</v>
      </c>
      <c r="C69" s="18"/>
      <c r="D69" s="13"/>
      <c r="E69" s="13"/>
      <c r="F69" s="18"/>
    </row>
    <row r="70" spans="1:8" x14ac:dyDescent="0.25">
      <c r="A70" s="14" t="s">
        <v>130</v>
      </c>
      <c r="B70" s="38" t="s">
        <v>94</v>
      </c>
      <c r="C70" s="13"/>
      <c r="D70" s="24"/>
      <c r="E70" s="24"/>
      <c r="F70" s="24"/>
    </row>
    <row r="71" spans="1:8" x14ac:dyDescent="0.25">
      <c r="A71" s="14" t="s">
        <v>131</v>
      </c>
      <c r="B71" s="38" t="s">
        <v>111</v>
      </c>
      <c r="C71" s="18"/>
      <c r="D71" s="13"/>
      <c r="E71" s="13"/>
      <c r="F71" s="12"/>
    </row>
    <row r="72" spans="1:8" x14ac:dyDescent="0.25">
      <c r="A72" s="14">
        <v>11</v>
      </c>
      <c r="B72" s="15" t="s">
        <v>34</v>
      </c>
      <c r="C72" s="13"/>
      <c r="D72" s="23"/>
      <c r="E72" s="23"/>
      <c r="F72" s="23"/>
      <c r="G72" s="21"/>
      <c r="H72" s="8"/>
    </row>
    <row r="73" spans="1:8" x14ac:dyDescent="0.25">
      <c r="A73" s="14">
        <v>1</v>
      </c>
      <c r="B73" s="17" t="s">
        <v>35</v>
      </c>
      <c r="C73" s="13"/>
      <c r="D73" s="24"/>
      <c r="E73" s="24"/>
      <c r="F73" s="24"/>
      <c r="G73" s="22"/>
      <c r="H73" s="5"/>
    </row>
    <row r="74" spans="1:8" ht="18.75" customHeight="1" x14ac:dyDescent="0.25">
      <c r="A74" s="14"/>
      <c r="B74" s="31" t="s">
        <v>36</v>
      </c>
      <c r="C74" s="18"/>
      <c r="D74" s="13"/>
      <c r="E74" s="13"/>
      <c r="F74" s="12"/>
      <c r="G74" s="5"/>
      <c r="H74" s="5"/>
    </row>
    <row r="75" spans="1:8" x14ac:dyDescent="0.25">
      <c r="A75" s="14">
        <v>2</v>
      </c>
      <c r="B75" s="15" t="s">
        <v>34</v>
      </c>
      <c r="C75" s="18"/>
      <c r="D75" s="13"/>
      <c r="E75" s="13"/>
      <c r="F75" s="18"/>
      <c r="G75" s="5"/>
      <c r="H75" s="5"/>
    </row>
    <row r="76" spans="1:8" x14ac:dyDescent="0.25">
      <c r="A76" s="14"/>
      <c r="B76" s="31" t="s">
        <v>37</v>
      </c>
      <c r="C76" s="25"/>
      <c r="D76" s="25"/>
      <c r="E76" s="25"/>
      <c r="F76" s="25"/>
    </row>
  </sheetData>
  <mergeCells count="14">
    <mergeCell ref="A1:F1"/>
    <mergeCell ref="B9:B10"/>
    <mergeCell ref="D9:D10"/>
    <mergeCell ref="A6:F6"/>
    <mergeCell ref="E8:F8"/>
    <mergeCell ref="A2:B2"/>
    <mergeCell ref="E2:F2"/>
    <mergeCell ref="A3:B3"/>
    <mergeCell ref="A4:F4"/>
    <mergeCell ref="A5:F5"/>
    <mergeCell ref="A7:F7"/>
    <mergeCell ref="E9:F9"/>
    <mergeCell ref="C9:C10"/>
    <mergeCell ref="A9:A10"/>
  </mergeCells>
  <pageMargins left="0.51181102362204722" right="0.31496062992125984"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48"/>
  <sheetViews>
    <sheetView workbookViewId="0">
      <selection activeCell="A14" sqref="A14"/>
    </sheetView>
  </sheetViews>
  <sheetFormatPr defaultColWidth="9" defaultRowHeight="15" x14ac:dyDescent="0.25"/>
  <cols>
    <col min="1" max="1" width="4.140625" style="1" customWidth="1"/>
    <col min="2" max="2" width="43.140625" style="1" customWidth="1"/>
    <col min="3" max="3" width="9.5703125" style="1" bestFit="1" customWidth="1"/>
    <col min="4" max="4" width="11.140625" style="1" customWidth="1"/>
    <col min="5" max="5" width="6.28515625" bestFit="1" customWidth="1"/>
    <col min="6" max="6" width="9.7109375" bestFit="1" customWidth="1"/>
    <col min="7" max="7" width="7.42578125" customWidth="1"/>
    <col min="8" max="16384" width="9" style="1"/>
  </cols>
  <sheetData>
    <row r="1" spans="1:11" ht="15.75" customHeight="1" x14ac:dyDescent="0.25">
      <c r="A1" s="282" t="s">
        <v>149</v>
      </c>
      <c r="B1" s="282"/>
      <c r="C1" s="282"/>
      <c r="D1" s="282"/>
      <c r="E1" s="282"/>
      <c r="F1" s="282"/>
      <c r="G1" s="282"/>
      <c r="H1" s="10"/>
      <c r="I1" s="10"/>
    </row>
    <row r="2" spans="1:11" ht="15.75" x14ac:dyDescent="0.25">
      <c r="A2" s="331" t="s">
        <v>0</v>
      </c>
      <c r="B2" s="331"/>
      <c r="C2" s="10"/>
      <c r="D2" s="9"/>
      <c r="E2" s="5"/>
      <c r="F2" s="5"/>
      <c r="H2" s="9"/>
      <c r="I2" s="9"/>
    </row>
    <row r="3" spans="1:11" ht="15.75" x14ac:dyDescent="0.25">
      <c r="A3" s="331" t="s">
        <v>19</v>
      </c>
      <c r="B3" s="331"/>
      <c r="C3" s="10"/>
      <c r="D3" s="9"/>
      <c r="E3" s="5"/>
      <c r="F3" s="5"/>
      <c r="H3" s="9"/>
      <c r="I3" s="9"/>
    </row>
    <row r="4" spans="1:11" ht="15.75" x14ac:dyDescent="0.25">
      <c r="A4" s="329" t="s">
        <v>64</v>
      </c>
      <c r="B4" s="329"/>
      <c r="C4" s="329"/>
      <c r="D4" s="329"/>
      <c r="E4" s="329"/>
      <c r="F4" s="329"/>
      <c r="G4" s="329"/>
      <c r="H4" s="9"/>
      <c r="I4" s="9"/>
    </row>
    <row r="5" spans="1:11" s="2" customFormat="1" ht="18" x14ac:dyDescent="0.25">
      <c r="A5" s="275" t="s">
        <v>58</v>
      </c>
      <c r="B5" s="275"/>
      <c r="C5" s="275"/>
      <c r="D5" s="275"/>
      <c r="E5" s="275"/>
      <c r="F5" s="275"/>
      <c r="G5" s="275"/>
      <c r="H5" s="7"/>
      <c r="I5" s="7"/>
      <c r="J5" s="7"/>
      <c r="K5" s="5"/>
    </row>
    <row r="6" spans="1:11" ht="15.75" x14ac:dyDescent="0.25">
      <c r="A6" s="330" t="s">
        <v>75</v>
      </c>
      <c r="B6" s="330"/>
      <c r="C6" s="330"/>
      <c r="D6" s="330"/>
      <c r="E6" s="330"/>
      <c r="F6" s="330"/>
      <c r="G6" s="330"/>
      <c r="H6" s="9"/>
      <c r="I6" s="9"/>
    </row>
    <row r="7" spans="1:11" ht="15.75" x14ac:dyDescent="0.25">
      <c r="A7" s="9"/>
      <c r="B7" s="9"/>
      <c r="C7" s="328"/>
      <c r="D7" s="328"/>
      <c r="E7" s="305" t="s">
        <v>59</v>
      </c>
      <c r="F7" s="305"/>
      <c r="G7" s="305"/>
      <c r="H7" s="9"/>
      <c r="I7" s="9"/>
      <c r="J7" s="9"/>
    </row>
    <row r="8" spans="1:11" s="28" customFormat="1" ht="15.75" customHeight="1" x14ac:dyDescent="0.25">
      <c r="A8" s="326" t="s">
        <v>62</v>
      </c>
      <c r="B8" s="326" t="s">
        <v>24</v>
      </c>
      <c r="C8" s="326" t="s">
        <v>60</v>
      </c>
      <c r="D8" s="326" t="s">
        <v>61</v>
      </c>
      <c r="E8" s="323" t="s">
        <v>45</v>
      </c>
      <c r="F8" s="325"/>
      <c r="G8" s="324"/>
      <c r="H8" s="10"/>
      <c r="I8" s="10"/>
      <c r="J8" s="10"/>
    </row>
    <row r="9" spans="1:11" s="28" customFormat="1" ht="63" x14ac:dyDescent="0.25">
      <c r="A9" s="327"/>
      <c r="B9" s="327"/>
      <c r="C9" s="327"/>
      <c r="D9" s="327"/>
      <c r="E9" s="35" t="s">
        <v>148</v>
      </c>
      <c r="F9" s="35" t="s">
        <v>46</v>
      </c>
      <c r="G9" s="35" t="s">
        <v>47</v>
      </c>
      <c r="H9" s="10"/>
      <c r="I9" s="10"/>
      <c r="J9" s="10"/>
    </row>
    <row r="10" spans="1:11" ht="18" customHeight="1" x14ac:dyDescent="0.25">
      <c r="A10" s="14" t="s">
        <v>4</v>
      </c>
      <c r="B10" s="53" t="s">
        <v>63</v>
      </c>
      <c r="C10" s="12"/>
      <c r="D10" s="29"/>
      <c r="E10" s="32"/>
      <c r="F10" s="33"/>
      <c r="G10" s="33"/>
      <c r="H10" s="9"/>
      <c r="I10" s="9"/>
      <c r="J10" s="9"/>
    </row>
    <row r="11" spans="1:11" ht="18" customHeight="1" x14ac:dyDescent="0.25">
      <c r="A11" s="14">
        <v>1</v>
      </c>
      <c r="B11" s="17" t="s">
        <v>21</v>
      </c>
      <c r="C11" s="17"/>
      <c r="D11" s="29"/>
      <c r="E11" s="13"/>
      <c r="F11" s="13"/>
      <c r="G11" s="46"/>
      <c r="H11" s="9"/>
      <c r="I11" s="9"/>
      <c r="J11" s="9"/>
    </row>
    <row r="12" spans="1:11" ht="18" customHeight="1" x14ac:dyDescent="0.25">
      <c r="A12" s="14">
        <v>2</v>
      </c>
      <c r="B12" s="17" t="s">
        <v>53</v>
      </c>
      <c r="C12" s="17"/>
      <c r="D12" s="29"/>
      <c r="E12" s="13"/>
      <c r="F12" s="13"/>
      <c r="G12" s="46"/>
      <c r="H12" s="9"/>
      <c r="I12" s="9"/>
      <c r="J12" s="9"/>
    </row>
    <row r="13" spans="1:11" ht="18" customHeight="1" x14ac:dyDescent="0.25">
      <c r="A13" s="14">
        <v>3</v>
      </c>
      <c r="B13" s="15" t="s">
        <v>22</v>
      </c>
      <c r="C13" s="12"/>
      <c r="D13" s="29"/>
      <c r="E13" s="32"/>
      <c r="F13" s="33"/>
      <c r="G13" s="33"/>
      <c r="H13" s="9"/>
      <c r="I13" s="9"/>
      <c r="J13" s="9"/>
    </row>
    <row r="14" spans="1:11" s="2" customFormat="1" ht="18" customHeight="1" x14ac:dyDescent="0.25">
      <c r="A14" s="14" t="s">
        <v>14</v>
      </c>
      <c r="B14" s="53" t="s">
        <v>44</v>
      </c>
      <c r="C14" s="17"/>
      <c r="D14" s="29"/>
      <c r="E14" s="13"/>
      <c r="F14" s="13"/>
      <c r="G14" s="46"/>
      <c r="H14" s="5"/>
    </row>
    <row r="15" spans="1:11" s="2" customFormat="1" ht="18" customHeight="1" x14ac:dyDescent="0.25">
      <c r="A15" s="14" t="s">
        <v>5</v>
      </c>
      <c r="B15" s="15" t="s">
        <v>29</v>
      </c>
      <c r="C15" s="17"/>
      <c r="D15" s="29"/>
      <c r="E15" s="13"/>
      <c r="F15" s="13"/>
      <c r="G15" s="46"/>
      <c r="H15" s="5"/>
    </row>
    <row r="16" spans="1:11" s="2" customFormat="1" ht="18" customHeight="1" x14ac:dyDescent="0.25">
      <c r="A16" s="14">
        <v>1</v>
      </c>
      <c r="B16" s="38" t="s">
        <v>32</v>
      </c>
      <c r="C16" s="12"/>
      <c r="D16" s="29"/>
      <c r="E16" s="32"/>
      <c r="F16" s="33"/>
      <c r="G16" s="33"/>
      <c r="H16" s="5"/>
    </row>
    <row r="17" spans="1:8" s="2" customFormat="1" ht="18" customHeight="1" x14ac:dyDescent="0.25">
      <c r="A17" s="14"/>
      <c r="B17" s="38" t="s">
        <v>99</v>
      </c>
      <c r="C17" s="17"/>
      <c r="D17" s="29"/>
      <c r="E17" s="13"/>
      <c r="F17" s="13"/>
      <c r="G17" s="46"/>
      <c r="H17" s="5"/>
    </row>
    <row r="18" spans="1:8" s="2" customFormat="1" ht="18" customHeight="1" x14ac:dyDescent="0.25">
      <c r="A18" s="39">
        <v>2</v>
      </c>
      <c r="B18" s="38" t="s">
        <v>104</v>
      </c>
      <c r="C18" s="12"/>
      <c r="D18" s="29"/>
      <c r="E18" s="32"/>
      <c r="F18" s="33"/>
      <c r="G18" s="33"/>
      <c r="H18" s="5"/>
    </row>
    <row r="19" spans="1:8" s="2" customFormat="1" ht="18" customHeight="1" x14ac:dyDescent="0.25">
      <c r="A19" s="39" t="s">
        <v>91</v>
      </c>
      <c r="B19" s="38" t="s">
        <v>105</v>
      </c>
      <c r="C19" s="17"/>
      <c r="D19" s="29"/>
      <c r="E19" s="13"/>
      <c r="F19" s="13"/>
      <c r="G19" s="46"/>
      <c r="H19" s="5"/>
    </row>
    <row r="20" spans="1:8" s="2" customFormat="1" ht="18" customHeight="1" x14ac:dyDescent="0.25">
      <c r="A20" s="40"/>
      <c r="B20" s="41" t="s">
        <v>106</v>
      </c>
      <c r="C20" s="17"/>
      <c r="D20" s="29"/>
      <c r="E20" s="13"/>
      <c r="F20" s="13"/>
      <c r="G20" s="46"/>
      <c r="H20" s="5"/>
    </row>
    <row r="21" spans="1:8" s="2" customFormat="1" ht="18" customHeight="1" x14ac:dyDescent="0.25">
      <c r="A21" s="40"/>
      <c r="B21" s="41" t="s">
        <v>107</v>
      </c>
      <c r="C21" s="12"/>
      <c r="D21" s="29"/>
      <c r="E21" s="32"/>
      <c r="F21" s="33"/>
      <c r="G21" s="33"/>
      <c r="H21" s="5"/>
    </row>
    <row r="22" spans="1:8" s="2" customFormat="1" ht="18" customHeight="1" x14ac:dyDescent="0.25">
      <c r="A22" s="40"/>
      <c r="B22" s="41" t="s">
        <v>108</v>
      </c>
      <c r="C22" s="17"/>
      <c r="D22" s="29"/>
      <c r="E22" s="13"/>
      <c r="F22" s="13"/>
      <c r="G22" s="46"/>
      <c r="H22" s="5"/>
    </row>
    <row r="23" spans="1:8" s="2" customFormat="1" ht="18" customHeight="1" x14ac:dyDescent="0.25">
      <c r="A23" s="39" t="s">
        <v>97</v>
      </c>
      <c r="B23" s="38" t="s">
        <v>111</v>
      </c>
      <c r="C23" s="17"/>
      <c r="D23" s="29"/>
      <c r="E23" s="13"/>
      <c r="F23" s="13"/>
      <c r="G23" s="46"/>
      <c r="H23" s="5"/>
    </row>
    <row r="24" spans="1:8" s="2" customFormat="1" ht="18" customHeight="1" x14ac:dyDescent="0.25">
      <c r="A24" s="14">
        <v>3</v>
      </c>
      <c r="B24" s="38" t="s">
        <v>112</v>
      </c>
      <c r="C24" s="12"/>
      <c r="D24" s="29"/>
      <c r="E24" s="32"/>
      <c r="F24" s="33"/>
      <c r="G24" s="33"/>
      <c r="H24" s="5"/>
    </row>
    <row r="25" spans="1:8" s="2" customFormat="1" ht="18" customHeight="1" x14ac:dyDescent="0.25">
      <c r="A25" s="14"/>
      <c r="B25" s="38" t="s">
        <v>111</v>
      </c>
      <c r="C25" s="17"/>
      <c r="D25" s="29"/>
      <c r="E25" s="13"/>
      <c r="F25" s="13"/>
      <c r="G25" s="46"/>
      <c r="H25" s="8"/>
    </row>
    <row r="26" spans="1:8" s="2" customFormat="1" ht="18" customHeight="1" x14ac:dyDescent="0.25">
      <c r="A26" s="14">
        <v>4</v>
      </c>
      <c r="B26" s="38" t="s">
        <v>113</v>
      </c>
      <c r="C26" s="17"/>
      <c r="D26" s="29"/>
      <c r="E26" s="13"/>
      <c r="F26" s="13"/>
      <c r="G26" s="46"/>
      <c r="H26" s="5"/>
    </row>
    <row r="27" spans="1:8" s="2" customFormat="1" ht="18" customHeight="1" x14ac:dyDescent="0.25">
      <c r="A27" s="14"/>
      <c r="B27" s="38" t="s">
        <v>111</v>
      </c>
      <c r="C27" s="12"/>
      <c r="D27" s="29"/>
      <c r="E27" s="32"/>
      <c r="F27" s="33"/>
      <c r="G27" s="33"/>
      <c r="H27" s="5"/>
    </row>
    <row r="28" spans="1:8" s="2" customFormat="1" ht="18" customHeight="1" x14ac:dyDescent="0.25">
      <c r="A28" s="14">
        <v>5</v>
      </c>
      <c r="B28" s="38" t="s">
        <v>116</v>
      </c>
      <c r="C28" s="17"/>
      <c r="D28" s="29"/>
      <c r="E28" s="13"/>
      <c r="F28" s="13"/>
      <c r="G28" s="46"/>
      <c r="H28" s="5"/>
    </row>
    <row r="29" spans="1:8" s="2" customFormat="1" ht="18" customHeight="1" x14ac:dyDescent="0.25">
      <c r="A29" s="14"/>
      <c r="B29" s="38" t="s">
        <v>111</v>
      </c>
      <c r="C29" s="17"/>
      <c r="D29" s="29"/>
      <c r="E29" s="13"/>
      <c r="F29" s="13"/>
      <c r="G29" s="46"/>
    </row>
    <row r="30" spans="1:8" s="2" customFormat="1" ht="18" customHeight="1" x14ac:dyDescent="0.25">
      <c r="A30" s="14">
        <v>6</v>
      </c>
      <c r="B30" s="38" t="s">
        <v>139</v>
      </c>
      <c r="C30" s="12"/>
      <c r="D30" s="29"/>
      <c r="E30" s="32"/>
      <c r="F30" s="33"/>
      <c r="G30" s="33"/>
    </row>
    <row r="31" spans="1:8" s="2" customFormat="1" ht="18" customHeight="1" x14ac:dyDescent="0.25">
      <c r="A31" s="14"/>
      <c r="B31" s="38" t="s">
        <v>111</v>
      </c>
      <c r="C31" s="17"/>
      <c r="D31" s="29"/>
      <c r="E31" s="13"/>
      <c r="F31" s="13"/>
      <c r="G31" s="46"/>
    </row>
    <row r="32" spans="1:8" s="2" customFormat="1" ht="18" customHeight="1" x14ac:dyDescent="0.25">
      <c r="A32" s="14">
        <v>7</v>
      </c>
      <c r="B32" s="38" t="s">
        <v>31</v>
      </c>
      <c r="C32" s="17"/>
      <c r="D32" s="29"/>
      <c r="E32" s="13"/>
      <c r="F32" s="13"/>
      <c r="G32" s="46"/>
    </row>
    <row r="33" spans="1:7" s="2" customFormat="1" ht="18" customHeight="1" x14ac:dyDescent="0.25">
      <c r="A33" s="14"/>
      <c r="B33" s="38" t="s">
        <v>111</v>
      </c>
      <c r="C33" s="12"/>
      <c r="D33" s="29"/>
      <c r="E33" s="32"/>
      <c r="F33" s="33"/>
      <c r="G33" s="33"/>
    </row>
    <row r="34" spans="1:7" s="2" customFormat="1" ht="18" customHeight="1" x14ac:dyDescent="0.25">
      <c r="A34" s="14">
        <v>8</v>
      </c>
      <c r="B34" s="38" t="s">
        <v>124</v>
      </c>
      <c r="C34" s="17"/>
      <c r="D34" s="29"/>
      <c r="E34" s="13"/>
      <c r="F34" s="13"/>
      <c r="G34" s="46"/>
    </row>
    <row r="35" spans="1:7" s="2" customFormat="1" ht="18" customHeight="1" x14ac:dyDescent="0.25">
      <c r="A35" s="14"/>
      <c r="B35" s="38" t="s">
        <v>111</v>
      </c>
      <c r="C35" s="17"/>
      <c r="D35" s="29"/>
      <c r="E35" s="13"/>
      <c r="F35" s="13"/>
      <c r="G35" s="46"/>
    </row>
    <row r="36" spans="1:7" s="2" customFormat="1" ht="18" customHeight="1" x14ac:dyDescent="0.25">
      <c r="A36" s="14">
        <v>9</v>
      </c>
      <c r="B36" s="38" t="s">
        <v>127</v>
      </c>
      <c r="C36" s="12"/>
      <c r="D36" s="29"/>
      <c r="E36" s="32"/>
      <c r="F36" s="33"/>
      <c r="G36" s="33"/>
    </row>
    <row r="37" spans="1:7" s="2" customFormat="1" ht="18" customHeight="1" x14ac:dyDescent="0.25">
      <c r="A37" s="14"/>
      <c r="B37" s="38" t="s">
        <v>111</v>
      </c>
      <c r="C37" s="17"/>
      <c r="D37" s="29"/>
      <c r="E37" s="13"/>
      <c r="F37" s="13"/>
      <c r="G37" s="46"/>
    </row>
    <row r="38" spans="1:7" s="2" customFormat="1" ht="18" customHeight="1" x14ac:dyDescent="0.25">
      <c r="A38" s="14">
        <v>10</v>
      </c>
      <c r="B38" s="38" t="s">
        <v>30</v>
      </c>
      <c r="C38" s="17"/>
      <c r="D38" s="29"/>
      <c r="E38" s="13"/>
      <c r="F38" s="13"/>
      <c r="G38" s="46"/>
    </row>
    <row r="39" spans="1:7" s="2" customFormat="1" ht="18" customHeight="1" x14ac:dyDescent="0.25">
      <c r="A39" s="14"/>
      <c r="B39" s="38" t="s">
        <v>111</v>
      </c>
      <c r="C39" s="12"/>
      <c r="D39" s="29"/>
      <c r="E39" s="32"/>
      <c r="F39" s="33"/>
      <c r="G39" s="33"/>
    </row>
    <row r="40" spans="1:7" s="2" customFormat="1" ht="18" customHeight="1" x14ac:dyDescent="0.25">
      <c r="A40" s="14" t="s">
        <v>9</v>
      </c>
      <c r="B40" s="15" t="s">
        <v>34</v>
      </c>
      <c r="C40" s="17"/>
      <c r="D40" s="29"/>
      <c r="E40" s="13"/>
      <c r="F40" s="13"/>
      <c r="G40" s="46"/>
    </row>
    <row r="41" spans="1:7" s="2" customFormat="1" ht="18" customHeight="1" x14ac:dyDescent="0.25">
      <c r="A41" s="14">
        <v>1</v>
      </c>
      <c r="B41" s="17" t="s">
        <v>35</v>
      </c>
      <c r="C41" s="17"/>
      <c r="D41" s="29"/>
      <c r="E41" s="13"/>
      <c r="F41" s="13"/>
      <c r="G41" s="46"/>
    </row>
    <row r="42" spans="1:7" s="2" customFormat="1" ht="18" customHeight="1" x14ac:dyDescent="0.25">
      <c r="A42" s="14"/>
      <c r="B42" s="31" t="s">
        <v>36</v>
      </c>
      <c r="C42" s="12"/>
      <c r="D42" s="29"/>
      <c r="E42" s="32"/>
      <c r="F42" s="33"/>
      <c r="G42" s="33"/>
    </row>
    <row r="43" spans="1:7" s="2" customFormat="1" ht="18" customHeight="1" x14ac:dyDescent="0.25">
      <c r="A43" s="14">
        <v>2</v>
      </c>
      <c r="B43" s="15" t="s">
        <v>34</v>
      </c>
      <c r="C43" s="17"/>
      <c r="D43" s="29"/>
      <c r="E43" s="13"/>
      <c r="F43" s="13"/>
      <c r="G43" s="46"/>
    </row>
    <row r="44" spans="1:7" s="2" customFormat="1" ht="18" customHeight="1" x14ac:dyDescent="0.25">
      <c r="A44" s="14"/>
      <c r="B44" s="31" t="s">
        <v>37</v>
      </c>
      <c r="C44" s="17"/>
      <c r="D44" s="29"/>
      <c r="E44" s="13"/>
      <c r="F44" s="13"/>
      <c r="G44" s="46"/>
    </row>
    <row r="45" spans="1:7" s="2" customFormat="1" ht="18" customHeight="1" x14ac:dyDescent="0.25">
      <c r="A45" s="14" t="s">
        <v>12</v>
      </c>
      <c r="B45" s="15" t="s">
        <v>54</v>
      </c>
      <c r="C45" s="12"/>
      <c r="D45" s="29"/>
      <c r="E45" s="32"/>
      <c r="F45" s="33"/>
      <c r="G45" s="33"/>
    </row>
    <row r="46" spans="1:7" s="2" customFormat="1" ht="18" customHeight="1" x14ac:dyDescent="0.25">
      <c r="A46" s="14"/>
      <c r="B46" s="17" t="s">
        <v>134</v>
      </c>
      <c r="C46" s="17"/>
      <c r="D46" s="29"/>
      <c r="E46" s="13"/>
      <c r="F46" s="13"/>
      <c r="G46" s="46"/>
    </row>
    <row r="47" spans="1:7" s="2" customFormat="1" ht="18" customHeight="1" x14ac:dyDescent="0.25">
      <c r="A47" s="14"/>
      <c r="B47" s="17" t="s">
        <v>135</v>
      </c>
      <c r="C47" s="17"/>
      <c r="D47" s="29"/>
      <c r="E47" s="13"/>
      <c r="F47" s="13"/>
      <c r="G47" s="46"/>
    </row>
    <row r="48" spans="1:7" s="2" customFormat="1" ht="18" customHeight="1" x14ac:dyDescent="0.25">
      <c r="A48" s="17"/>
      <c r="B48" s="17" t="s">
        <v>55</v>
      </c>
      <c r="C48" s="12"/>
      <c r="D48" s="29"/>
      <c r="E48" s="32"/>
      <c r="F48" s="33"/>
      <c r="G48" s="33"/>
    </row>
  </sheetData>
  <mergeCells count="13">
    <mergeCell ref="A1:G1"/>
    <mergeCell ref="A4:G4"/>
    <mergeCell ref="A5:G5"/>
    <mergeCell ref="A6:G6"/>
    <mergeCell ref="A2:B2"/>
    <mergeCell ref="A3:B3"/>
    <mergeCell ref="E7:G7"/>
    <mergeCell ref="E8:G8"/>
    <mergeCell ref="A8:A9"/>
    <mergeCell ref="B8:B9"/>
    <mergeCell ref="C8:C9"/>
    <mergeCell ref="D8:D9"/>
    <mergeCell ref="C7:D7"/>
  </mergeCells>
  <pageMargins left="0" right="0" top="0.74803149606299213" bottom="0.74803149606299213"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49"/>
  <sheetViews>
    <sheetView workbookViewId="0">
      <selection activeCell="H16" sqref="H16"/>
    </sheetView>
  </sheetViews>
  <sheetFormatPr defaultRowHeight="15" x14ac:dyDescent="0.25"/>
  <cols>
    <col min="1" max="1" width="3.42578125" bestFit="1" customWidth="1"/>
    <col min="2" max="2" width="43" customWidth="1"/>
    <col min="3" max="3" width="10.140625" bestFit="1" customWidth="1"/>
    <col min="4" max="4" width="12" customWidth="1"/>
    <col min="5" max="5" width="10.140625" bestFit="1" customWidth="1"/>
    <col min="6" max="6" width="11.5703125" bestFit="1" customWidth="1"/>
  </cols>
  <sheetData>
    <row r="1" spans="1:11" ht="15.75" customHeight="1" x14ac:dyDescent="0.25">
      <c r="A1" s="282" t="s">
        <v>151</v>
      </c>
      <c r="B1" s="282"/>
      <c r="C1" s="282"/>
      <c r="D1" s="282"/>
      <c r="E1" s="282"/>
      <c r="F1" s="282"/>
      <c r="G1" s="44"/>
      <c r="H1" s="3"/>
      <c r="I1" s="3"/>
    </row>
    <row r="2" spans="1:11" ht="15.75" x14ac:dyDescent="0.25">
      <c r="A2" s="277" t="s">
        <v>0</v>
      </c>
      <c r="B2" s="277"/>
      <c r="C2" s="3"/>
      <c r="D2" s="278"/>
      <c r="E2" s="278"/>
      <c r="F2" s="278"/>
      <c r="G2" s="5"/>
      <c r="H2" s="5"/>
      <c r="I2" s="5"/>
    </row>
    <row r="3" spans="1:11" ht="15.75" x14ac:dyDescent="0.25">
      <c r="A3" s="277" t="s">
        <v>19</v>
      </c>
      <c r="B3" s="277"/>
      <c r="C3" s="3"/>
      <c r="D3" s="4"/>
      <c r="E3" s="4"/>
      <c r="F3" s="3"/>
      <c r="G3" s="5"/>
      <c r="H3" s="5"/>
      <c r="I3" s="5"/>
    </row>
    <row r="4" spans="1:11" ht="15" customHeight="1" x14ac:dyDescent="0.25">
      <c r="A4" s="278" t="s">
        <v>43</v>
      </c>
      <c r="B4" s="278"/>
      <c r="C4" s="278"/>
      <c r="D4" s="278"/>
      <c r="E4" s="278"/>
      <c r="F4" s="278"/>
      <c r="G4" s="5"/>
      <c r="H4" s="5"/>
      <c r="I4" s="5"/>
    </row>
    <row r="5" spans="1:11" s="2" customFormat="1" ht="18" x14ac:dyDescent="0.25">
      <c r="A5" s="275" t="s">
        <v>58</v>
      </c>
      <c r="B5" s="275"/>
      <c r="C5" s="275"/>
      <c r="D5" s="275"/>
      <c r="E5" s="275"/>
      <c r="F5" s="275"/>
      <c r="G5" s="7"/>
      <c r="H5" s="7"/>
      <c r="I5" s="7"/>
      <c r="J5" s="7"/>
      <c r="K5" s="5"/>
    </row>
    <row r="6" spans="1:11" ht="15.75" x14ac:dyDescent="0.25">
      <c r="A6" s="279" t="s">
        <v>65</v>
      </c>
      <c r="B6" s="279"/>
      <c r="C6" s="279"/>
      <c r="D6" s="279"/>
      <c r="E6" s="279"/>
      <c r="F6" s="279"/>
      <c r="G6" s="5"/>
      <c r="H6" s="5"/>
      <c r="I6" s="5"/>
    </row>
    <row r="7" spans="1:11" ht="15.75" x14ac:dyDescent="0.25">
      <c r="A7" s="6"/>
      <c r="B7" s="6"/>
      <c r="C7" s="6"/>
      <c r="D7" s="6"/>
      <c r="E7" s="6"/>
      <c r="F7" s="6"/>
      <c r="G7" s="5"/>
      <c r="H7" s="5"/>
      <c r="I7" s="5"/>
    </row>
    <row r="8" spans="1:11" ht="15.75" x14ac:dyDescent="0.25">
      <c r="A8" s="5"/>
      <c r="B8" s="5"/>
      <c r="C8" s="276" t="s">
        <v>66</v>
      </c>
      <c r="D8" s="276"/>
      <c r="E8" s="276"/>
      <c r="F8" s="276"/>
      <c r="G8" s="5"/>
      <c r="H8" s="5"/>
      <c r="I8" s="5"/>
    </row>
    <row r="9" spans="1:11" ht="15.75" x14ac:dyDescent="0.25">
      <c r="A9" s="292" t="s">
        <v>48</v>
      </c>
      <c r="B9" s="293" t="s">
        <v>24</v>
      </c>
      <c r="C9" s="300" t="s">
        <v>17</v>
      </c>
      <c r="D9" s="300"/>
      <c r="E9" s="300" t="s">
        <v>18</v>
      </c>
      <c r="F9" s="300"/>
      <c r="G9" s="5"/>
      <c r="H9" s="5"/>
      <c r="I9" s="5"/>
    </row>
    <row r="10" spans="1:11" ht="63" x14ac:dyDescent="0.25">
      <c r="A10" s="293"/>
      <c r="B10" s="293"/>
      <c r="C10" s="35" t="s">
        <v>42</v>
      </c>
      <c r="D10" s="35" t="s">
        <v>67</v>
      </c>
      <c r="E10" s="35" t="s">
        <v>42</v>
      </c>
      <c r="F10" s="35" t="s">
        <v>68</v>
      </c>
      <c r="G10" s="5"/>
      <c r="H10" s="5"/>
      <c r="I10" s="5"/>
    </row>
    <row r="11" spans="1:11" ht="15.75" x14ac:dyDescent="0.25">
      <c r="A11" s="48" t="s">
        <v>4</v>
      </c>
      <c r="B11" s="53" t="s">
        <v>63</v>
      </c>
      <c r="C11" s="13"/>
      <c r="D11" s="13"/>
      <c r="E11" s="13"/>
      <c r="F11" s="13"/>
      <c r="G11" s="5"/>
      <c r="H11" s="5"/>
      <c r="I11" s="5"/>
    </row>
    <row r="12" spans="1:11" ht="15.75" x14ac:dyDescent="0.25">
      <c r="A12" s="48">
        <v>1</v>
      </c>
      <c r="B12" s="17" t="s">
        <v>21</v>
      </c>
      <c r="C12" s="13"/>
      <c r="D12" s="13"/>
      <c r="E12" s="13"/>
      <c r="F12" s="13"/>
      <c r="G12" s="5"/>
      <c r="H12" s="5"/>
      <c r="I12" s="5"/>
    </row>
    <row r="13" spans="1:11" ht="15.75" x14ac:dyDescent="0.25">
      <c r="A13" s="48">
        <v>2</v>
      </c>
      <c r="B13" s="17" t="s">
        <v>53</v>
      </c>
      <c r="C13" s="13"/>
      <c r="D13" s="13"/>
      <c r="E13" s="13"/>
      <c r="F13" s="13"/>
      <c r="G13" s="5"/>
      <c r="H13" s="5"/>
      <c r="I13" s="5"/>
    </row>
    <row r="14" spans="1:11" ht="15.75" x14ac:dyDescent="0.25">
      <c r="A14" s="48">
        <v>3</v>
      </c>
      <c r="B14" s="15" t="s">
        <v>22</v>
      </c>
      <c r="C14" s="13"/>
      <c r="D14" s="13"/>
      <c r="E14" s="13"/>
      <c r="F14" s="13"/>
      <c r="G14" s="5"/>
      <c r="H14" s="5"/>
      <c r="I14" s="5"/>
    </row>
    <row r="15" spans="1:11" ht="15.75" x14ac:dyDescent="0.25">
      <c r="A15" s="48" t="s">
        <v>14</v>
      </c>
      <c r="B15" s="53" t="s">
        <v>44</v>
      </c>
      <c r="C15" s="13"/>
      <c r="D15" s="13"/>
      <c r="E15" s="13"/>
      <c r="F15" s="13"/>
      <c r="G15" s="5"/>
      <c r="H15" s="5"/>
      <c r="I15" s="5"/>
    </row>
    <row r="16" spans="1:11" ht="15.75" x14ac:dyDescent="0.25">
      <c r="A16" s="48" t="s">
        <v>5</v>
      </c>
      <c r="B16" s="15" t="s">
        <v>29</v>
      </c>
      <c r="C16" s="13"/>
      <c r="D16" s="13"/>
      <c r="E16" s="13"/>
      <c r="F16" s="13"/>
      <c r="G16" s="5"/>
      <c r="H16" s="5"/>
      <c r="I16" s="5"/>
    </row>
    <row r="17" spans="1:9" ht="15.75" x14ac:dyDescent="0.25">
      <c r="A17" s="48">
        <v>1</v>
      </c>
      <c r="B17" s="38" t="s">
        <v>32</v>
      </c>
      <c r="C17" s="13"/>
      <c r="D17" s="13"/>
      <c r="E17" s="13"/>
      <c r="F17" s="13"/>
      <c r="G17" s="5"/>
      <c r="H17" s="5"/>
      <c r="I17" s="5"/>
    </row>
    <row r="18" spans="1:9" ht="15.75" x14ac:dyDescent="0.25">
      <c r="A18" s="48"/>
      <c r="B18" s="38" t="s">
        <v>99</v>
      </c>
      <c r="C18" s="13"/>
      <c r="D18" s="13"/>
      <c r="E18" s="13"/>
      <c r="F18" s="13"/>
      <c r="G18" s="5"/>
      <c r="H18" s="5"/>
      <c r="I18" s="5"/>
    </row>
    <row r="19" spans="1:9" ht="15.75" x14ac:dyDescent="0.25">
      <c r="A19" s="49">
        <v>2</v>
      </c>
      <c r="B19" s="38" t="s">
        <v>104</v>
      </c>
      <c r="C19" s="13"/>
      <c r="D19" s="13"/>
      <c r="E19" s="13"/>
      <c r="F19" s="13"/>
      <c r="G19" s="5"/>
      <c r="H19" s="5"/>
      <c r="I19" s="5"/>
    </row>
    <row r="20" spans="1:9" ht="31.5" x14ac:dyDescent="0.25">
      <c r="A20" s="49" t="s">
        <v>91</v>
      </c>
      <c r="B20" s="38" t="s">
        <v>105</v>
      </c>
      <c r="C20" s="13"/>
      <c r="D20" s="13"/>
      <c r="E20" s="13"/>
      <c r="F20" s="13"/>
      <c r="G20" s="5"/>
      <c r="H20" s="5"/>
      <c r="I20" s="5"/>
    </row>
    <row r="21" spans="1:9" ht="15.75" x14ac:dyDescent="0.25">
      <c r="A21" s="49"/>
      <c r="B21" s="38" t="s">
        <v>106</v>
      </c>
      <c r="C21" s="13"/>
      <c r="D21" s="13"/>
      <c r="E21" s="13"/>
      <c r="F21" s="13"/>
      <c r="G21" s="5"/>
      <c r="H21" s="5"/>
      <c r="I21" s="5"/>
    </row>
    <row r="22" spans="1:9" ht="15.75" x14ac:dyDescent="0.25">
      <c r="A22" s="49"/>
      <c r="B22" s="38" t="s">
        <v>107</v>
      </c>
      <c r="C22" s="13"/>
      <c r="D22" s="13"/>
      <c r="E22" s="13"/>
      <c r="F22" s="13"/>
      <c r="G22" s="5"/>
      <c r="H22" s="5"/>
      <c r="I22" s="5"/>
    </row>
    <row r="23" spans="1:9" ht="15.75" x14ac:dyDescent="0.25">
      <c r="A23" s="49"/>
      <c r="B23" s="38" t="s">
        <v>108</v>
      </c>
      <c r="C23" s="13"/>
      <c r="D23" s="13"/>
      <c r="E23" s="13"/>
      <c r="F23" s="13"/>
      <c r="G23" s="5"/>
      <c r="H23" s="5"/>
      <c r="I23" s="5"/>
    </row>
    <row r="24" spans="1:9" ht="15.75" x14ac:dyDescent="0.25">
      <c r="A24" s="49" t="s">
        <v>97</v>
      </c>
      <c r="B24" s="38" t="s">
        <v>111</v>
      </c>
      <c r="C24" s="13"/>
      <c r="D24" s="13"/>
      <c r="E24" s="13"/>
      <c r="F24" s="13"/>
      <c r="G24" s="5"/>
      <c r="H24" s="5"/>
      <c r="I24" s="5"/>
    </row>
    <row r="25" spans="1:9" ht="15.75" x14ac:dyDescent="0.25">
      <c r="A25" s="48">
        <v>3</v>
      </c>
      <c r="B25" s="38" t="s">
        <v>112</v>
      </c>
      <c r="C25" s="13"/>
      <c r="D25" s="13"/>
      <c r="E25" s="13"/>
      <c r="F25" s="13"/>
      <c r="G25" s="5"/>
      <c r="H25" s="5"/>
      <c r="I25" s="5"/>
    </row>
    <row r="26" spans="1:9" ht="15.75" x14ac:dyDescent="0.25">
      <c r="A26" s="48"/>
      <c r="B26" s="38" t="s">
        <v>111</v>
      </c>
      <c r="C26" s="13"/>
      <c r="D26" s="13"/>
      <c r="E26" s="13"/>
      <c r="F26" s="13"/>
      <c r="G26" s="5"/>
      <c r="H26" s="5"/>
      <c r="I26" s="5"/>
    </row>
    <row r="27" spans="1:9" ht="15.75" x14ac:dyDescent="0.25">
      <c r="A27" s="48">
        <v>4</v>
      </c>
      <c r="B27" s="38" t="s">
        <v>113</v>
      </c>
      <c r="C27" s="13"/>
      <c r="D27" s="13"/>
      <c r="E27" s="13"/>
      <c r="F27" s="13"/>
      <c r="G27" s="5"/>
      <c r="H27" s="5"/>
      <c r="I27" s="5"/>
    </row>
    <row r="28" spans="1:9" ht="16.5" customHeight="1" x14ac:dyDescent="0.25">
      <c r="A28" s="48"/>
      <c r="B28" s="38" t="s">
        <v>111</v>
      </c>
      <c r="C28" s="13"/>
      <c r="D28" s="13"/>
      <c r="E28" s="13"/>
      <c r="F28" s="13"/>
      <c r="G28" s="5"/>
      <c r="H28" s="5"/>
      <c r="I28" s="5"/>
    </row>
    <row r="29" spans="1:9" ht="15.75" x14ac:dyDescent="0.25">
      <c r="A29" s="48">
        <v>5</v>
      </c>
      <c r="B29" s="38" t="s">
        <v>116</v>
      </c>
      <c r="C29" s="13"/>
      <c r="D29" s="13"/>
      <c r="E29" s="13"/>
      <c r="F29" s="13"/>
      <c r="G29" s="5"/>
      <c r="H29" s="5"/>
      <c r="I29" s="5"/>
    </row>
    <row r="30" spans="1:9" ht="15.75" x14ac:dyDescent="0.25">
      <c r="A30" s="48"/>
      <c r="B30" s="38" t="s">
        <v>111</v>
      </c>
      <c r="C30" s="13"/>
      <c r="D30" s="13"/>
      <c r="E30" s="13"/>
      <c r="F30" s="13"/>
      <c r="G30" s="5"/>
      <c r="H30" s="5"/>
      <c r="I30" s="5"/>
    </row>
    <row r="31" spans="1:9" ht="15.75" x14ac:dyDescent="0.25">
      <c r="A31" s="48">
        <v>6</v>
      </c>
      <c r="B31" s="38" t="s">
        <v>139</v>
      </c>
      <c r="C31" s="13"/>
      <c r="D31" s="13"/>
      <c r="E31" s="13"/>
      <c r="F31" s="13"/>
      <c r="G31" s="5"/>
      <c r="H31" s="5"/>
      <c r="I31" s="5"/>
    </row>
    <row r="32" spans="1:9" ht="15.75" x14ac:dyDescent="0.25">
      <c r="A32" s="48"/>
      <c r="B32" s="38" t="s">
        <v>111</v>
      </c>
      <c r="C32" s="13"/>
      <c r="D32" s="13"/>
      <c r="E32" s="13"/>
      <c r="F32" s="13"/>
      <c r="G32" s="3"/>
      <c r="H32" s="3"/>
      <c r="I32" s="3"/>
    </row>
    <row r="33" spans="1:6" ht="15.75" x14ac:dyDescent="0.25">
      <c r="A33" s="48">
        <v>7</v>
      </c>
      <c r="B33" s="38" t="s">
        <v>31</v>
      </c>
      <c r="C33" s="46"/>
      <c r="D33" s="46"/>
      <c r="E33" s="46"/>
      <c r="F33" s="46"/>
    </row>
    <row r="34" spans="1:6" ht="15.75" x14ac:dyDescent="0.25">
      <c r="A34" s="48"/>
      <c r="B34" s="38" t="s">
        <v>111</v>
      </c>
      <c r="C34" s="46"/>
      <c r="D34" s="46"/>
      <c r="E34" s="46"/>
      <c r="F34" s="46"/>
    </row>
    <row r="35" spans="1:6" ht="15.75" x14ac:dyDescent="0.25">
      <c r="A35" s="48">
        <v>8</v>
      </c>
      <c r="B35" s="38" t="s">
        <v>124</v>
      </c>
      <c r="C35" s="13"/>
      <c r="D35" s="13"/>
      <c r="E35" s="13"/>
      <c r="F35" s="13"/>
    </row>
    <row r="36" spans="1:6" ht="15.75" x14ac:dyDescent="0.25">
      <c r="A36" s="48"/>
      <c r="B36" s="38" t="s">
        <v>111</v>
      </c>
      <c r="C36" s="13"/>
      <c r="D36" s="13"/>
      <c r="E36" s="13"/>
      <c r="F36" s="13"/>
    </row>
    <row r="37" spans="1:6" ht="15.75" x14ac:dyDescent="0.25">
      <c r="A37" s="48">
        <v>9</v>
      </c>
      <c r="B37" s="38" t="s">
        <v>127</v>
      </c>
      <c r="C37" s="46"/>
      <c r="D37" s="46"/>
      <c r="E37" s="46"/>
      <c r="F37" s="46"/>
    </row>
    <row r="38" spans="1:6" ht="15.75" x14ac:dyDescent="0.25">
      <c r="A38" s="48"/>
      <c r="B38" s="38" t="s">
        <v>111</v>
      </c>
      <c r="C38" s="13"/>
      <c r="D38" s="13"/>
      <c r="E38" s="13"/>
      <c r="F38" s="13"/>
    </row>
    <row r="39" spans="1:6" ht="15.75" x14ac:dyDescent="0.25">
      <c r="A39" s="48">
        <v>10</v>
      </c>
      <c r="B39" s="38" t="s">
        <v>30</v>
      </c>
      <c r="C39" s="13"/>
      <c r="D39" s="13"/>
      <c r="E39" s="13"/>
      <c r="F39" s="13"/>
    </row>
    <row r="40" spans="1:6" ht="15.75" x14ac:dyDescent="0.25">
      <c r="A40" s="48"/>
      <c r="B40" s="38" t="s">
        <v>111</v>
      </c>
      <c r="C40" s="46"/>
      <c r="D40" s="46"/>
      <c r="E40" s="46"/>
      <c r="F40" s="46"/>
    </row>
    <row r="41" spans="1:6" ht="15.75" x14ac:dyDescent="0.25">
      <c r="A41" s="48" t="s">
        <v>9</v>
      </c>
      <c r="B41" s="15" t="s">
        <v>34</v>
      </c>
      <c r="C41" s="13"/>
      <c r="D41" s="13"/>
      <c r="E41" s="13"/>
      <c r="F41" s="13"/>
    </row>
    <row r="42" spans="1:6" ht="15.75" x14ac:dyDescent="0.25">
      <c r="A42" s="48">
        <v>1</v>
      </c>
      <c r="B42" s="17" t="s">
        <v>35</v>
      </c>
      <c r="C42" s="13"/>
      <c r="D42" s="13"/>
      <c r="E42" s="13"/>
      <c r="F42" s="13"/>
    </row>
    <row r="43" spans="1:6" ht="16.5" customHeight="1" x14ac:dyDescent="0.25">
      <c r="A43" s="48"/>
      <c r="B43" s="17" t="s">
        <v>36</v>
      </c>
      <c r="C43" s="46"/>
      <c r="D43" s="46"/>
      <c r="E43" s="46"/>
      <c r="F43" s="46"/>
    </row>
    <row r="44" spans="1:6" ht="15.75" x14ac:dyDescent="0.25">
      <c r="A44" s="48">
        <v>2</v>
      </c>
      <c r="B44" s="15" t="s">
        <v>34</v>
      </c>
      <c r="C44" s="13"/>
      <c r="D44" s="13"/>
      <c r="E44" s="13"/>
      <c r="F44" s="13"/>
    </row>
    <row r="45" spans="1:6" ht="15.75" x14ac:dyDescent="0.25">
      <c r="A45" s="48"/>
      <c r="B45" s="17" t="s">
        <v>37</v>
      </c>
      <c r="C45" s="13"/>
      <c r="D45" s="13"/>
      <c r="E45" s="13"/>
      <c r="F45" s="13"/>
    </row>
    <row r="46" spans="1:6" ht="15.75" x14ac:dyDescent="0.25">
      <c r="A46" s="48" t="s">
        <v>12</v>
      </c>
      <c r="B46" s="15" t="s">
        <v>54</v>
      </c>
      <c r="C46" s="46"/>
      <c r="D46" s="46"/>
      <c r="E46" s="46"/>
      <c r="F46" s="46"/>
    </row>
    <row r="47" spans="1:6" ht="15.75" x14ac:dyDescent="0.25">
      <c r="A47" s="48"/>
      <c r="B47" s="17" t="s">
        <v>134</v>
      </c>
      <c r="C47" s="13"/>
      <c r="D47" s="13"/>
      <c r="E47" s="13"/>
      <c r="F47" s="13"/>
    </row>
    <row r="48" spans="1:6" ht="15.75" x14ac:dyDescent="0.25">
      <c r="A48" s="48"/>
      <c r="B48" s="17" t="s">
        <v>135</v>
      </c>
      <c r="C48" s="13"/>
      <c r="D48" s="13"/>
      <c r="E48" s="13"/>
      <c r="F48" s="13"/>
    </row>
    <row r="49" spans="1:6" ht="15.75" x14ac:dyDescent="0.25">
      <c r="A49" s="56"/>
      <c r="B49" s="17" t="s">
        <v>55</v>
      </c>
      <c r="C49" s="46"/>
      <c r="D49" s="46"/>
      <c r="E49" s="46"/>
      <c r="F49" s="46"/>
    </row>
  </sheetData>
  <mergeCells count="12">
    <mergeCell ref="A1:F1"/>
    <mergeCell ref="A5:F5"/>
    <mergeCell ref="A2:B2"/>
    <mergeCell ref="D2:F2"/>
    <mergeCell ref="A3:B3"/>
    <mergeCell ref="A4:F4"/>
    <mergeCell ref="A6:F6"/>
    <mergeCell ref="A9:A10"/>
    <mergeCell ref="B9:B10"/>
    <mergeCell ref="C9:D9"/>
    <mergeCell ref="E9:F9"/>
    <mergeCell ref="C8:F8"/>
  </mergeCells>
  <pageMargins left="0.31496062992125984" right="0" top="0.74803149606299213" bottom="0.74803149606299213"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D71"/>
  <sheetViews>
    <sheetView workbookViewId="0">
      <selection activeCell="A5" sqref="A5:D5"/>
    </sheetView>
  </sheetViews>
  <sheetFormatPr defaultColWidth="9.140625" defaultRowHeight="15" x14ac:dyDescent="0.25"/>
  <cols>
    <col min="1" max="1" width="5.42578125" style="192" customWidth="1"/>
    <col min="2" max="2" width="50.85546875" style="192" customWidth="1"/>
    <col min="3" max="3" width="12.5703125" style="220" customWidth="1"/>
    <col min="4" max="4" width="12.140625" style="220" customWidth="1"/>
    <col min="5" max="16384" width="9.140625" style="192"/>
  </cols>
  <sheetData>
    <row r="1" spans="1:4" ht="15" customHeight="1" x14ac:dyDescent="0.25">
      <c r="A1" s="309" t="s">
        <v>140</v>
      </c>
      <c r="B1" s="309"/>
      <c r="C1" s="309"/>
      <c r="D1" s="309"/>
    </row>
    <row r="2" spans="1:4" ht="15.75" x14ac:dyDescent="0.25">
      <c r="A2" s="310" t="s">
        <v>285</v>
      </c>
      <c r="B2" s="310"/>
      <c r="C2" s="193"/>
      <c r="D2" s="194"/>
    </row>
    <row r="3" spans="1:4" ht="15.75" x14ac:dyDescent="0.25">
      <c r="A3" s="310" t="s">
        <v>303</v>
      </c>
      <c r="B3" s="310"/>
      <c r="C3" s="193"/>
      <c r="D3" s="194"/>
    </row>
    <row r="4" spans="1:4" ht="39" customHeight="1" x14ac:dyDescent="0.25">
      <c r="A4" s="311" t="s">
        <v>304</v>
      </c>
      <c r="B4" s="311"/>
      <c r="C4" s="311"/>
      <c r="D4" s="311"/>
    </row>
    <row r="5" spans="1:4" s="197" customFormat="1" ht="18.75" x14ac:dyDescent="0.3">
      <c r="A5" s="312" t="s">
        <v>345</v>
      </c>
      <c r="B5" s="312"/>
      <c r="C5" s="312"/>
      <c r="D5" s="312"/>
    </row>
    <row r="6" spans="1:4" ht="15.75" x14ac:dyDescent="0.25">
      <c r="A6" s="308"/>
      <c r="B6" s="308"/>
      <c r="C6" s="308"/>
      <c r="D6" s="308"/>
    </row>
    <row r="7" spans="1:4" ht="15.75" x14ac:dyDescent="0.25">
      <c r="A7" s="196"/>
      <c r="B7" s="196"/>
      <c r="C7" s="315" t="s">
        <v>305</v>
      </c>
      <c r="D7" s="315"/>
    </row>
    <row r="8" spans="1:4" ht="66.75" customHeight="1" x14ac:dyDescent="0.25">
      <c r="A8" s="234" t="s">
        <v>302</v>
      </c>
      <c r="B8" s="234" t="s">
        <v>24</v>
      </c>
      <c r="C8" s="235" t="s">
        <v>42</v>
      </c>
      <c r="D8" s="235" t="s">
        <v>41</v>
      </c>
    </row>
    <row r="9" spans="1:4" ht="15.75" hidden="1" x14ac:dyDescent="0.25">
      <c r="A9" s="199" t="s">
        <v>4</v>
      </c>
      <c r="B9" s="199" t="s">
        <v>16</v>
      </c>
      <c r="C9" s="200"/>
      <c r="D9" s="201"/>
    </row>
    <row r="10" spans="1:4" s="206" customFormat="1" ht="15.75" hidden="1" x14ac:dyDescent="0.25">
      <c r="A10" s="202" t="s">
        <v>5</v>
      </c>
      <c r="B10" s="203" t="s">
        <v>16</v>
      </c>
      <c r="C10" s="204"/>
      <c r="D10" s="205"/>
    </row>
    <row r="11" spans="1:4" s="206" customFormat="1" ht="15.75" hidden="1" x14ac:dyDescent="0.25">
      <c r="A11" s="202" t="s">
        <v>4</v>
      </c>
      <c r="B11" s="203" t="s">
        <v>6</v>
      </c>
      <c r="C11" s="207">
        <f>+C12</f>
        <v>4522</v>
      </c>
      <c r="D11" s="205">
        <f>+D12</f>
        <v>4522</v>
      </c>
    </row>
    <row r="12" spans="1:4" ht="15.75" hidden="1" x14ac:dyDescent="0.25">
      <c r="A12" s="199">
        <v>1</v>
      </c>
      <c r="B12" s="208" t="s">
        <v>80</v>
      </c>
      <c r="C12" s="209">
        <f>+D12</f>
        <v>4522</v>
      </c>
      <c r="D12" s="209">
        <f>+D13+D19</f>
        <v>4522</v>
      </c>
    </row>
    <row r="13" spans="1:4" ht="15.75" hidden="1" x14ac:dyDescent="0.25">
      <c r="A13" s="199" t="s">
        <v>81</v>
      </c>
      <c r="B13" s="208" t="s">
        <v>82</v>
      </c>
      <c r="C13" s="209">
        <f t="shared" ref="C13:C19" si="0">+D13</f>
        <v>2260</v>
      </c>
      <c r="D13" s="201">
        <v>2260</v>
      </c>
    </row>
    <row r="14" spans="1:4" ht="15.75" hidden="1" x14ac:dyDescent="0.25">
      <c r="A14" s="199"/>
      <c r="B14" s="208" t="s">
        <v>275</v>
      </c>
      <c r="C14" s="209">
        <f t="shared" si="0"/>
        <v>0</v>
      </c>
      <c r="D14" s="201"/>
    </row>
    <row r="15" spans="1:4" ht="15.75" hidden="1" x14ac:dyDescent="0.25">
      <c r="A15" s="199"/>
      <c r="B15" s="208" t="s">
        <v>165</v>
      </c>
      <c r="C15" s="209">
        <f t="shared" si="0"/>
        <v>0</v>
      </c>
      <c r="D15" s="201"/>
    </row>
    <row r="16" spans="1:4" ht="15.75" hidden="1" x14ac:dyDescent="0.25">
      <c r="A16" s="199"/>
      <c r="B16" s="208" t="s">
        <v>279</v>
      </c>
      <c r="C16" s="209">
        <f t="shared" si="0"/>
        <v>0</v>
      </c>
      <c r="D16" s="201"/>
    </row>
    <row r="17" spans="1:4" ht="15.75" hidden="1" x14ac:dyDescent="0.25">
      <c r="A17" s="199"/>
      <c r="B17" s="208" t="s">
        <v>280</v>
      </c>
      <c r="C17" s="209">
        <f t="shared" si="0"/>
        <v>0</v>
      </c>
      <c r="D17" s="201"/>
    </row>
    <row r="18" spans="1:4" ht="15.75" hidden="1" x14ac:dyDescent="0.25">
      <c r="A18" s="199"/>
      <c r="B18" s="208" t="s">
        <v>284</v>
      </c>
      <c r="C18" s="209">
        <f t="shared" si="0"/>
        <v>0</v>
      </c>
      <c r="D18" s="201"/>
    </row>
    <row r="19" spans="1:4" ht="15.75" hidden="1" x14ac:dyDescent="0.25">
      <c r="A19" s="199" t="s">
        <v>86</v>
      </c>
      <c r="B19" s="208" t="s">
        <v>87</v>
      </c>
      <c r="C19" s="209">
        <f t="shared" si="0"/>
        <v>2262</v>
      </c>
      <c r="D19" s="201">
        <v>2262</v>
      </c>
    </row>
    <row r="20" spans="1:4" ht="31.5" hidden="1" x14ac:dyDescent="0.25">
      <c r="A20" s="199"/>
      <c r="B20" s="208" t="s">
        <v>171</v>
      </c>
      <c r="C20" s="209"/>
      <c r="D20" s="201"/>
    </row>
    <row r="21" spans="1:4" ht="15.75" hidden="1" x14ac:dyDescent="0.25">
      <c r="A21" s="199"/>
      <c r="B21" s="208" t="s">
        <v>281</v>
      </c>
      <c r="C21" s="209"/>
      <c r="D21" s="201"/>
    </row>
    <row r="22" spans="1:4" ht="15.75" hidden="1" x14ac:dyDescent="0.25">
      <c r="A22" s="199"/>
      <c r="B22" s="208" t="s">
        <v>282</v>
      </c>
      <c r="C22" s="209"/>
      <c r="D22" s="201"/>
    </row>
    <row r="23" spans="1:4" ht="15.75" hidden="1" x14ac:dyDescent="0.25">
      <c r="A23" s="199"/>
      <c r="B23" s="208" t="s">
        <v>283</v>
      </c>
      <c r="C23" s="209"/>
      <c r="D23" s="201"/>
    </row>
    <row r="24" spans="1:4" ht="15.75" hidden="1" x14ac:dyDescent="0.25">
      <c r="A24" s="199">
        <v>2</v>
      </c>
      <c r="B24" s="211" t="s">
        <v>7</v>
      </c>
      <c r="C24" s="209"/>
      <c r="D24" s="201"/>
    </row>
    <row r="25" spans="1:4" ht="15.75" hidden="1" x14ac:dyDescent="0.25">
      <c r="A25" s="199">
        <v>3</v>
      </c>
      <c r="B25" s="211" t="s">
        <v>8</v>
      </c>
      <c r="C25" s="210"/>
      <c r="D25" s="201"/>
    </row>
    <row r="26" spans="1:4" s="206" customFormat="1" ht="15.75" hidden="1" x14ac:dyDescent="0.25">
      <c r="A26" s="202" t="s">
        <v>14</v>
      </c>
      <c r="B26" s="212" t="s">
        <v>132</v>
      </c>
      <c r="C26" s="213">
        <f>+D26</f>
        <v>2179</v>
      </c>
      <c r="D26" s="213">
        <f>+D27</f>
        <v>2179</v>
      </c>
    </row>
    <row r="27" spans="1:4" ht="15.75" hidden="1" x14ac:dyDescent="0.25">
      <c r="A27" s="199">
        <v>1</v>
      </c>
      <c r="B27" s="208" t="s">
        <v>90</v>
      </c>
      <c r="C27" s="213">
        <f t="shared" ref="C27:C31" si="1">+D27</f>
        <v>2179</v>
      </c>
      <c r="D27" s="201">
        <v>2179</v>
      </c>
    </row>
    <row r="28" spans="1:4" ht="15.75" hidden="1" x14ac:dyDescent="0.25">
      <c r="A28" s="199" t="s">
        <v>81</v>
      </c>
      <c r="B28" s="208" t="s">
        <v>92</v>
      </c>
      <c r="C28" s="213">
        <f t="shared" si="1"/>
        <v>0</v>
      </c>
      <c r="D28" s="201"/>
    </row>
    <row r="29" spans="1:4" ht="15.75" hidden="1" x14ac:dyDescent="0.25">
      <c r="A29" s="199" t="s">
        <v>93</v>
      </c>
      <c r="B29" s="208" t="s">
        <v>94</v>
      </c>
      <c r="C29" s="213">
        <f t="shared" si="1"/>
        <v>0</v>
      </c>
      <c r="D29" s="201"/>
    </row>
    <row r="30" spans="1:4" ht="15.75" hidden="1" x14ac:dyDescent="0.25">
      <c r="A30" s="199" t="s">
        <v>95</v>
      </c>
      <c r="B30" s="208" t="s">
        <v>96</v>
      </c>
      <c r="C30" s="213">
        <f t="shared" si="1"/>
        <v>0</v>
      </c>
      <c r="D30" s="201"/>
    </row>
    <row r="31" spans="1:4" ht="15.75" hidden="1" x14ac:dyDescent="0.25">
      <c r="A31" s="199" t="s">
        <v>86</v>
      </c>
      <c r="B31" s="208" t="s">
        <v>32</v>
      </c>
      <c r="C31" s="213">
        <f t="shared" si="1"/>
        <v>2179</v>
      </c>
      <c r="D31" s="201">
        <f>+D27</f>
        <v>2179</v>
      </c>
    </row>
    <row r="32" spans="1:4" ht="15.75" hidden="1" x14ac:dyDescent="0.25">
      <c r="A32" s="199" t="s">
        <v>93</v>
      </c>
      <c r="B32" s="215" t="s">
        <v>98</v>
      </c>
      <c r="C32" s="209"/>
      <c r="D32" s="201"/>
    </row>
    <row r="33" spans="1:4" ht="15.75" hidden="1" x14ac:dyDescent="0.25">
      <c r="A33" s="199" t="s">
        <v>95</v>
      </c>
      <c r="B33" s="208" t="s">
        <v>99</v>
      </c>
      <c r="C33" s="209"/>
      <c r="D33" s="201"/>
    </row>
    <row r="34" spans="1:4" ht="15.75" hidden="1" x14ac:dyDescent="0.25">
      <c r="A34" s="199">
        <v>2</v>
      </c>
      <c r="B34" s="211" t="s">
        <v>11</v>
      </c>
      <c r="C34" s="209"/>
      <c r="D34" s="201"/>
    </row>
    <row r="35" spans="1:4" ht="15.75" hidden="1" x14ac:dyDescent="0.25">
      <c r="A35" s="199">
        <v>3</v>
      </c>
      <c r="B35" s="211" t="s">
        <v>13</v>
      </c>
      <c r="C35" s="209"/>
      <c r="D35" s="201"/>
    </row>
    <row r="36" spans="1:4" s="206" customFormat="1" ht="15.75" hidden="1" x14ac:dyDescent="0.25">
      <c r="A36" s="202" t="s">
        <v>133</v>
      </c>
      <c r="B36" s="212" t="s">
        <v>10</v>
      </c>
      <c r="C36" s="207"/>
      <c r="D36" s="205"/>
    </row>
    <row r="37" spans="1:4" ht="15.75" hidden="1" x14ac:dyDescent="0.25">
      <c r="A37" s="199">
        <v>1</v>
      </c>
      <c r="B37" s="208" t="s">
        <v>100</v>
      </c>
      <c r="C37" s="209">
        <f>+D37</f>
        <v>2531</v>
      </c>
      <c r="D37" s="209">
        <f>+D38+D44</f>
        <v>2531</v>
      </c>
    </row>
    <row r="38" spans="1:4" ht="15.75" hidden="1" x14ac:dyDescent="0.25">
      <c r="A38" s="199" t="s">
        <v>81</v>
      </c>
      <c r="B38" s="208" t="s">
        <v>82</v>
      </c>
      <c r="C38" s="209">
        <f t="shared" ref="C38:C44" si="2">+D38</f>
        <v>2260</v>
      </c>
      <c r="D38" s="201">
        <f>+D13</f>
        <v>2260</v>
      </c>
    </row>
    <row r="39" spans="1:4" ht="15.75" hidden="1" x14ac:dyDescent="0.25">
      <c r="A39" s="199"/>
      <c r="B39" s="208" t="s">
        <v>275</v>
      </c>
      <c r="C39" s="209">
        <f t="shared" si="2"/>
        <v>0</v>
      </c>
      <c r="D39" s="201"/>
    </row>
    <row r="40" spans="1:4" ht="15.75" hidden="1" x14ac:dyDescent="0.25">
      <c r="A40" s="199"/>
      <c r="B40" s="208" t="s">
        <v>165</v>
      </c>
      <c r="C40" s="209">
        <f t="shared" si="2"/>
        <v>0</v>
      </c>
      <c r="D40" s="201"/>
    </row>
    <row r="41" spans="1:4" ht="15.75" hidden="1" x14ac:dyDescent="0.25">
      <c r="A41" s="199"/>
      <c r="B41" s="208" t="s">
        <v>279</v>
      </c>
      <c r="C41" s="209">
        <f t="shared" si="2"/>
        <v>0</v>
      </c>
      <c r="D41" s="201"/>
    </row>
    <row r="42" spans="1:4" ht="15.75" hidden="1" x14ac:dyDescent="0.25">
      <c r="A42" s="199"/>
      <c r="B42" s="208" t="s">
        <v>280</v>
      </c>
      <c r="C42" s="209">
        <f t="shared" si="2"/>
        <v>0</v>
      </c>
      <c r="D42" s="201"/>
    </row>
    <row r="43" spans="1:4" ht="15.75" hidden="1" x14ac:dyDescent="0.25">
      <c r="A43" s="199"/>
      <c r="B43" s="208" t="s">
        <v>284</v>
      </c>
      <c r="C43" s="209">
        <f t="shared" si="2"/>
        <v>0</v>
      </c>
      <c r="D43" s="201"/>
    </row>
    <row r="44" spans="1:4" ht="15.75" hidden="1" x14ac:dyDescent="0.25">
      <c r="A44" s="199" t="s">
        <v>86</v>
      </c>
      <c r="B44" s="208" t="s">
        <v>87</v>
      </c>
      <c r="C44" s="209">
        <f t="shared" si="2"/>
        <v>271</v>
      </c>
      <c r="D44" s="201">
        <v>271</v>
      </c>
    </row>
    <row r="45" spans="1:4" ht="31.5" hidden="1" x14ac:dyDescent="0.25">
      <c r="A45" s="199"/>
      <c r="B45" s="208" t="s">
        <v>171</v>
      </c>
      <c r="C45" s="209"/>
      <c r="D45" s="201"/>
    </row>
    <row r="46" spans="1:4" ht="15.75" hidden="1" x14ac:dyDescent="0.25">
      <c r="A46" s="199"/>
      <c r="B46" s="208" t="s">
        <v>281</v>
      </c>
      <c r="C46" s="209"/>
      <c r="D46" s="201"/>
    </row>
    <row r="47" spans="1:4" ht="15.75" hidden="1" x14ac:dyDescent="0.25">
      <c r="A47" s="199"/>
      <c r="B47" s="208" t="s">
        <v>282</v>
      </c>
      <c r="C47" s="209"/>
      <c r="D47" s="201"/>
    </row>
    <row r="48" spans="1:4" ht="15.75" hidden="1" x14ac:dyDescent="0.25">
      <c r="A48" s="199"/>
      <c r="B48" s="208" t="s">
        <v>283</v>
      </c>
      <c r="C48" s="209"/>
      <c r="D48" s="201"/>
    </row>
    <row r="49" spans="1:4" ht="15.75" hidden="1" x14ac:dyDescent="0.25">
      <c r="A49" s="199">
        <v>2</v>
      </c>
      <c r="B49" s="211" t="s">
        <v>11</v>
      </c>
      <c r="C49" s="210"/>
      <c r="D49" s="201"/>
    </row>
    <row r="50" spans="1:4" ht="15.75" hidden="1" x14ac:dyDescent="0.25">
      <c r="A50" s="199">
        <v>3</v>
      </c>
      <c r="B50" s="211" t="s">
        <v>13</v>
      </c>
      <c r="C50" s="209"/>
      <c r="D50" s="201"/>
    </row>
    <row r="51" spans="1:4" s="206" customFormat="1" ht="34.5" hidden="1" customHeight="1" x14ac:dyDescent="0.25">
      <c r="A51" s="236" t="s">
        <v>9</v>
      </c>
      <c r="B51" s="203" t="s">
        <v>288</v>
      </c>
      <c r="C51" s="205">
        <f>+C52+C55+C58+C61</f>
        <v>38614</v>
      </c>
      <c r="D51" s="205">
        <f>+D52+D55+D58+D61</f>
        <v>38614</v>
      </c>
    </row>
    <row r="52" spans="1:4" ht="15.75" hidden="1" x14ac:dyDescent="0.25">
      <c r="A52" s="199">
        <v>1</v>
      </c>
      <c r="B52" s="208" t="s">
        <v>32</v>
      </c>
      <c r="C52" s="201">
        <f t="shared" ref="C52:C56" si="3">+D52</f>
        <v>7224</v>
      </c>
      <c r="D52" s="201">
        <f>4601+1500+1066+57</f>
        <v>7224</v>
      </c>
    </row>
    <row r="53" spans="1:4" ht="15.75" hidden="1" x14ac:dyDescent="0.25">
      <c r="A53" s="199" t="s">
        <v>81</v>
      </c>
      <c r="B53" s="208" t="s">
        <v>98</v>
      </c>
      <c r="C53" s="205">
        <f t="shared" si="3"/>
        <v>0</v>
      </c>
      <c r="D53" s="201"/>
    </row>
    <row r="54" spans="1:4" ht="15.75" hidden="1" x14ac:dyDescent="0.25">
      <c r="A54" s="199" t="s">
        <v>86</v>
      </c>
      <c r="B54" s="208" t="s">
        <v>99</v>
      </c>
      <c r="C54" s="205">
        <f t="shared" si="3"/>
        <v>0</v>
      </c>
      <c r="D54" s="201"/>
    </row>
    <row r="55" spans="1:4" ht="15.75" hidden="1" x14ac:dyDescent="0.25">
      <c r="A55" s="199">
        <v>2</v>
      </c>
      <c r="B55" s="208" t="s">
        <v>278</v>
      </c>
      <c r="C55" s="201">
        <f t="shared" si="3"/>
        <v>30167</v>
      </c>
      <c r="D55" s="201">
        <f>+D56</f>
        <v>30167</v>
      </c>
    </row>
    <row r="56" spans="1:4" ht="15.75" hidden="1" x14ac:dyDescent="0.25">
      <c r="A56" s="199" t="s">
        <v>91</v>
      </c>
      <c r="B56" s="208" t="s">
        <v>94</v>
      </c>
      <c r="C56" s="201">
        <f t="shared" si="3"/>
        <v>30167</v>
      </c>
      <c r="D56" s="201">
        <f>29791+376</f>
        <v>30167</v>
      </c>
    </row>
    <row r="57" spans="1:4" ht="15.75" hidden="1" x14ac:dyDescent="0.25">
      <c r="A57" s="199" t="s">
        <v>97</v>
      </c>
      <c r="B57" s="208" t="s">
        <v>111</v>
      </c>
      <c r="C57" s="210"/>
      <c r="D57" s="201"/>
    </row>
    <row r="58" spans="1:4" ht="15.75" hidden="1" x14ac:dyDescent="0.25">
      <c r="A58" s="199">
        <v>3</v>
      </c>
      <c r="B58" s="208" t="s">
        <v>276</v>
      </c>
      <c r="C58" s="209"/>
      <c r="D58" s="201"/>
    </row>
    <row r="59" spans="1:4" ht="15.75" hidden="1" x14ac:dyDescent="0.25">
      <c r="A59" s="199" t="s">
        <v>101</v>
      </c>
      <c r="B59" s="208" t="s">
        <v>94</v>
      </c>
      <c r="C59" s="209"/>
      <c r="D59" s="201"/>
    </row>
    <row r="60" spans="1:4" ht="15.75" hidden="1" x14ac:dyDescent="0.25">
      <c r="A60" s="199" t="s">
        <v>102</v>
      </c>
      <c r="B60" s="208" t="s">
        <v>111</v>
      </c>
      <c r="C60" s="210"/>
      <c r="D60" s="201"/>
    </row>
    <row r="61" spans="1:4" ht="15.75" hidden="1" x14ac:dyDescent="0.25">
      <c r="A61" s="199">
        <v>4</v>
      </c>
      <c r="B61" s="208" t="s">
        <v>292</v>
      </c>
      <c r="C61" s="210">
        <f>+C62</f>
        <v>1223</v>
      </c>
      <c r="D61" s="201">
        <f>+D62</f>
        <v>1223</v>
      </c>
    </row>
    <row r="62" spans="1:4" ht="111.75" hidden="1" customHeight="1" x14ac:dyDescent="0.25">
      <c r="A62" s="199"/>
      <c r="B62" s="237" t="s">
        <v>295</v>
      </c>
      <c r="C62" s="238">
        <v>1223</v>
      </c>
      <c r="D62" s="238">
        <v>1223</v>
      </c>
    </row>
    <row r="63" spans="1:4" s="206" customFormat="1" ht="47.25" customHeight="1" x14ac:dyDescent="0.25">
      <c r="A63" s="236" t="s">
        <v>12</v>
      </c>
      <c r="B63" s="203" t="s">
        <v>306</v>
      </c>
      <c r="C63" s="241">
        <f>+C65</f>
        <v>71311128</v>
      </c>
      <c r="D63" s="241">
        <f>+D65</f>
        <v>71311128</v>
      </c>
    </row>
    <row r="64" spans="1:4" ht="47.25" customHeight="1" x14ac:dyDescent="0.25">
      <c r="A64" s="199">
        <v>1</v>
      </c>
      <c r="B64" s="208" t="s">
        <v>298</v>
      </c>
      <c r="C64" s="238"/>
      <c r="D64" s="242"/>
    </row>
    <row r="65" spans="1:4" s="233" customFormat="1" ht="47.25" customHeight="1" x14ac:dyDescent="0.25">
      <c r="A65" s="229">
        <v>2</v>
      </c>
      <c r="B65" s="239" t="s">
        <v>297</v>
      </c>
      <c r="C65" s="243">
        <f>+D65</f>
        <v>71311128</v>
      </c>
      <c r="D65" s="244">
        <v>71311128</v>
      </c>
    </row>
    <row r="66" spans="1:4" ht="20.25" hidden="1" customHeight="1" x14ac:dyDescent="0.25">
      <c r="A66" s="199">
        <v>3</v>
      </c>
      <c r="B66" s="208" t="s">
        <v>292</v>
      </c>
      <c r="C66" s="210">
        <f>+C67+C68</f>
        <v>124330</v>
      </c>
      <c r="D66" s="210">
        <f>+D67+D68</f>
        <v>124330</v>
      </c>
    </row>
    <row r="67" spans="1:4" ht="47.25" hidden="1" x14ac:dyDescent="0.25">
      <c r="A67" s="199"/>
      <c r="B67" s="240" t="s">
        <v>293</v>
      </c>
      <c r="C67" s="238">
        <v>54000</v>
      </c>
      <c r="D67" s="238">
        <v>54000</v>
      </c>
    </row>
    <row r="68" spans="1:4" ht="45.75" hidden="1" customHeight="1" x14ac:dyDescent="0.25">
      <c r="A68" s="199"/>
      <c r="B68" s="240" t="s">
        <v>294</v>
      </c>
      <c r="C68" s="238">
        <v>70330</v>
      </c>
      <c r="D68" s="238">
        <v>70330</v>
      </c>
    </row>
    <row r="69" spans="1:4" s="206" customFormat="1" ht="36.75" hidden="1" customHeight="1" x14ac:dyDescent="0.25">
      <c r="A69" s="202" t="s">
        <v>289</v>
      </c>
      <c r="B69" s="203" t="s">
        <v>301</v>
      </c>
      <c r="C69" s="218">
        <f>+C71</f>
        <v>870</v>
      </c>
      <c r="D69" s="218">
        <f>+D71</f>
        <v>870</v>
      </c>
    </row>
    <row r="70" spans="1:4" ht="15.75" hidden="1" x14ac:dyDescent="0.25">
      <c r="A70" s="199">
        <v>1</v>
      </c>
      <c r="B70" s="208" t="s">
        <v>299</v>
      </c>
      <c r="C70" s="209"/>
      <c r="D70" s="201"/>
    </row>
    <row r="71" spans="1:4" ht="15.75" hidden="1" x14ac:dyDescent="0.25">
      <c r="A71" s="199">
        <v>2</v>
      </c>
      <c r="B71" s="208" t="s">
        <v>297</v>
      </c>
      <c r="C71" s="209">
        <f>+D71</f>
        <v>870</v>
      </c>
      <c r="D71" s="201">
        <v>870</v>
      </c>
    </row>
  </sheetData>
  <mergeCells count="7">
    <mergeCell ref="C7:D7"/>
    <mergeCell ref="A1:D1"/>
    <mergeCell ref="A2:B2"/>
    <mergeCell ref="A3:B3"/>
    <mergeCell ref="A4:D4"/>
    <mergeCell ref="A5:D5"/>
    <mergeCell ref="A6:D6"/>
  </mergeCells>
  <pageMargins left="0.51181102362204722" right="0.51181102362204722" top="0.35433070866141736" bottom="0.35433070866141736" header="0.31496062992125984" footer="0.31496062992125984"/>
  <pageSetup paperSize="9"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J59"/>
  <sheetViews>
    <sheetView tabSelected="1" workbookViewId="0">
      <selection activeCell="F9" sqref="F9"/>
    </sheetView>
  </sheetViews>
  <sheetFormatPr defaultRowHeight="15.75" x14ac:dyDescent="0.25"/>
  <cols>
    <col min="1" max="1" width="3.5703125" style="196" customWidth="1"/>
    <col min="2" max="2" width="22" style="248" customWidth="1"/>
    <col min="3" max="3" width="8.140625" style="196" customWidth="1"/>
    <col min="4" max="4" width="12.85546875" style="196" customWidth="1"/>
    <col min="5" max="5" width="13.42578125" style="196" customWidth="1"/>
    <col min="6" max="6" width="14.140625" style="196" customWidth="1"/>
    <col min="7" max="7" width="11.85546875" style="196" customWidth="1"/>
    <col min="8" max="8" width="12.85546875" style="196" customWidth="1"/>
    <col min="9" max="9" width="8.28515625" style="196" customWidth="1"/>
    <col min="10" max="10" width="11.85546875" style="196" customWidth="1"/>
    <col min="11" max="256" width="9" style="196"/>
    <col min="257" max="257" width="3.5703125" style="196" customWidth="1"/>
    <col min="258" max="258" width="22" style="196" customWidth="1"/>
    <col min="259" max="259" width="8.140625" style="196" customWidth="1"/>
    <col min="260" max="260" width="12.85546875" style="196" customWidth="1"/>
    <col min="261" max="261" width="13.42578125" style="196" customWidth="1"/>
    <col min="262" max="262" width="14.140625" style="196" customWidth="1"/>
    <col min="263" max="263" width="11.85546875" style="196" customWidth="1"/>
    <col min="264" max="264" width="12.85546875" style="196" customWidth="1"/>
    <col min="265" max="265" width="5.85546875" style="196" customWidth="1"/>
    <col min="266" max="266" width="11.85546875" style="196" customWidth="1"/>
    <col min="267" max="512" width="9" style="196"/>
    <col min="513" max="513" width="3.5703125" style="196" customWidth="1"/>
    <col min="514" max="514" width="22" style="196" customWidth="1"/>
    <col min="515" max="515" width="8.140625" style="196" customWidth="1"/>
    <col min="516" max="516" width="12.85546875" style="196" customWidth="1"/>
    <col min="517" max="517" width="13.42578125" style="196" customWidth="1"/>
    <col min="518" max="518" width="14.140625" style="196" customWidth="1"/>
    <col min="519" max="519" width="11.85546875" style="196" customWidth="1"/>
    <col min="520" max="520" width="12.85546875" style="196" customWidth="1"/>
    <col min="521" max="521" width="5.85546875" style="196" customWidth="1"/>
    <col min="522" max="522" width="11.85546875" style="196" customWidth="1"/>
    <col min="523" max="768" width="9" style="196"/>
    <col min="769" max="769" width="3.5703125" style="196" customWidth="1"/>
    <col min="770" max="770" width="22" style="196" customWidth="1"/>
    <col min="771" max="771" width="8.140625" style="196" customWidth="1"/>
    <col min="772" max="772" width="12.85546875" style="196" customWidth="1"/>
    <col min="773" max="773" width="13.42578125" style="196" customWidth="1"/>
    <col min="774" max="774" width="14.140625" style="196" customWidth="1"/>
    <col min="775" max="775" width="11.85546875" style="196" customWidth="1"/>
    <col min="776" max="776" width="12.85546875" style="196" customWidth="1"/>
    <col min="777" max="777" width="5.85546875" style="196" customWidth="1"/>
    <col min="778" max="778" width="11.85546875" style="196" customWidth="1"/>
    <col min="779" max="1024" width="9" style="196"/>
    <col min="1025" max="1025" width="3.5703125" style="196" customWidth="1"/>
    <col min="1026" max="1026" width="22" style="196" customWidth="1"/>
    <col min="1027" max="1027" width="8.140625" style="196" customWidth="1"/>
    <col min="1028" max="1028" width="12.85546875" style="196" customWidth="1"/>
    <col min="1029" max="1029" width="13.42578125" style="196" customWidth="1"/>
    <col min="1030" max="1030" width="14.140625" style="196" customWidth="1"/>
    <col min="1031" max="1031" width="11.85546875" style="196" customWidth="1"/>
    <col min="1032" max="1032" width="12.85546875" style="196" customWidth="1"/>
    <col min="1033" max="1033" width="5.85546875" style="196" customWidth="1"/>
    <col min="1034" max="1034" width="11.85546875" style="196" customWidth="1"/>
    <col min="1035" max="1280" width="9" style="196"/>
    <col min="1281" max="1281" width="3.5703125" style="196" customWidth="1"/>
    <col min="1282" max="1282" width="22" style="196" customWidth="1"/>
    <col min="1283" max="1283" width="8.140625" style="196" customWidth="1"/>
    <col min="1284" max="1284" width="12.85546875" style="196" customWidth="1"/>
    <col min="1285" max="1285" width="13.42578125" style="196" customWidth="1"/>
    <col min="1286" max="1286" width="14.140625" style="196" customWidth="1"/>
    <col min="1287" max="1287" width="11.85546875" style="196" customWidth="1"/>
    <col min="1288" max="1288" width="12.85546875" style="196" customWidth="1"/>
    <col min="1289" max="1289" width="5.85546875" style="196" customWidth="1"/>
    <col min="1290" max="1290" width="11.85546875" style="196" customWidth="1"/>
    <col min="1291" max="1536" width="9" style="196"/>
    <col min="1537" max="1537" width="3.5703125" style="196" customWidth="1"/>
    <col min="1538" max="1538" width="22" style="196" customWidth="1"/>
    <col min="1539" max="1539" width="8.140625" style="196" customWidth="1"/>
    <col min="1540" max="1540" width="12.85546875" style="196" customWidth="1"/>
    <col min="1541" max="1541" width="13.42578125" style="196" customWidth="1"/>
    <col min="1542" max="1542" width="14.140625" style="196" customWidth="1"/>
    <col min="1543" max="1543" width="11.85546875" style="196" customWidth="1"/>
    <col min="1544" max="1544" width="12.85546875" style="196" customWidth="1"/>
    <col min="1545" max="1545" width="5.85546875" style="196" customWidth="1"/>
    <col min="1546" max="1546" width="11.85546875" style="196" customWidth="1"/>
    <col min="1547" max="1792" width="9" style="196"/>
    <col min="1793" max="1793" width="3.5703125" style="196" customWidth="1"/>
    <col min="1794" max="1794" width="22" style="196" customWidth="1"/>
    <col min="1795" max="1795" width="8.140625" style="196" customWidth="1"/>
    <col min="1796" max="1796" width="12.85546875" style="196" customWidth="1"/>
    <col min="1797" max="1797" width="13.42578125" style="196" customWidth="1"/>
    <col min="1798" max="1798" width="14.140625" style="196" customWidth="1"/>
    <col min="1799" max="1799" width="11.85546875" style="196" customWidth="1"/>
    <col min="1800" max="1800" width="12.85546875" style="196" customWidth="1"/>
    <col min="1801" max="1801" width="5.85546875" style="196" customWidth="1"/>
    <col min="1802" max="1802" width="11.85546875" style="196" customWidth="1"/>
    <col min="1803" max="2048" width="9" style="196"/>
    <col min="2049" max="2049" width="3.5703125" style="196" customWidth="1"/>
    <col min="2050" max="2050" width="22" style="196" customWidth="1"/>
    <col min="2051" max="2051" width="8.140625" style="196" customWidth="1"/>
    <col min="2052" max="2052" width="12.85546875" style="196" customWidth="1"/>
    <col min="2053" max="2053" width="13.42578125" style="196" customWidth="1"/>
    <col min="2054" max="2054" width="14.140625" style="196" customWidth="1"/>
    <col min="2055" max="2055" width="11.85546875" style="196" customWidth="1"/>
    <col min="2056" max="2056" width="12.85546875" style="196" customWidth="1"/>
    <col min="2057" max="2057" width="5.85546875" style="196" customWidth="1"/>
    <col min="2058" max="2058" width="11.85546875" style="196" customWidth="1"/>
    <col min="2059" max="2304" width="9" style="196"/>
    <col min="2305" max="2305" width="3.5703125" style="196" customWidth="1"/>
    <col min="2306" max="2306" width="22" style="196" customWidth="1"/>
    <col min="2307" max="2307" width="8.140625" style="196" customWidth="1"/>
    <col min="2308" max="2308" width="12.85546875" style="196" customWidth="1"/>
    <col min="2309" max="2309" width="13.42578125" style="196" customWidth="1"/>
    <col min="2310" max="2310" width="14.140625" style="196" customWidth="1"/>
    <col min="2311" max="2311" width="11.85546875" style="196" customWidth="1"/>
    <col min="2312" max="2312" width="12.85546875" style="196" customWidth="1"/>
    <col min="2313" max="2313" width="5.85546875" style="196" customWidth="1"/>
    <col min="2314" max="2314" width="11.85546875" style="196" customWidth="1"/>
    <col min="2315" max="2560" width="9" style="196"/>
    <col min="2561" max="2561" width="3.5703125" style="196" customWidth="1"/>
    <col min="2562" max="2562" width="22" style="196" customWidth="1"/>
    <col min="2563" max="2563" width="8.140625" style="196" customWidth="1"/>
    <col min="2564" max="2564" width="12.85546875" style="196" customWidth="1"/>
    <col min="2565" max="2565" width="13.42578125" style="196" customWidth="1"/>
    <col min="2566" max="2566" width="14.140625" style="196" customWidth="1"/>
    <col min="2567" max="2567" width="11.85546875" style="196" customWidth="1"/>
    <col min="2568" max="2568" width="12.85546875" style="196" customWidth="1"/>
    <col min="2569" max="2569" width="5.85546875" style="196" customWidth="1"/>
    <col min="2570" max="2570" width="11.85546875" style="196" customWidth="1"/>
    <col min="2571" max="2816" width="9" style="196"/>
    <col min="2817" max="2817" width="3.5703125" style="196" customWidth="1"/>
    <col min="2818" max="2818" width="22" style="196" customWidth="1"/>
    <col min="2819" max="2819" width="8.140625" style="196" customWidth="1"/>
    <col min="2820" max="2820" width="12.85546875" style="196" customWidth="1"/>
    <col min="2821" max="2821" width="13.42578125" style="196" customWidth="1"/>
    <col min="2822" max="2822" width="14.140625" style="196" customWidth="1"/>
    <col min="2823" max="2823" width="11.85546875" style="196" customWidth="1"/>
    <col min="2824" max="2824" width="12.85546875" style="196" customWidth="1"/>
    <col min="2825" max="2825" width="5.85546875" style="196" customWidth="1"/>
    <col min="2826" max="2826" width="11.85546875" style="196" customWidth="1"/>
    <col min="2827" max="3072" width="9" style="196"/>
    <col min="3073" max="3073" width="3.5703125" style="196" customWidth="1"/>
    <col min="3074" max="3074" width="22" style="196" customWidth="1"/>
    <col min="3075" max="3075" width="8.140625" style="196" customWidth="1"/>
    <col min="3076" max="3076" width="12.85546875" style="196" customWidth="1"/>
    <col min="3077" max="3077" width="13.42578125" style="196" customWidth="1"/>
    <col min="3078" max="3078" width="14.140625" style="196" customWidth="1"/>
    <col min="3079" max="3079" width="11.85546875" style="196" customWidth="1"/>
    <col min="3080" max="3080" width="12.85546875" style="196" customWidth="1"/>
    <col min="3081" max="3081" width="5.85546875" style="196" customWidth="1"/>
    <col min="3082" max="3082" width="11.85546875" style="196" customWidth="1"/>
    <col min="3083" max="3328" width="9" style="196"/>
    <col min="3329" max="3329" width="3.5703125" style="196" customWidth="1"/>
    <col min="3330" max="3330" width="22" style="196" customWidth="1"/>
    <col min="3331" max="3331" width="8.140625" style="196" customWidth="1"/>
    <col min="3332" max="3332" width="12.85546875" style="196" customWidth="1"/>
    <col min="3333" max="3333" width="13.42578125" style="196" customWidth="1"/>
    <col min="3334" max="3334" width="14.140625" style="196" customWidth="1"/>
    <col min="3335" max="3335" width="11.85546875" style="196" customWidth="1"/>
    <col min="3336" max="3336" width="12.85546875" style="196" customWidth="1"/>
    <col min="3337" max="3337" width="5.85546875" style="196" customWidth="1"/>
    <col min="3338" max="3338" width="11.85546875" style="196" customWidth="1"/>
    <col min="3339" max="3584" width="9" style="196"/>
    <col min="3585" max="3585" width="3.5703125" style="196" customWidth="1"/>
    <col min="3586" max="3586" width="22" style="196" customWidth="1"/>
    <col min="3587" max="3587" width="8.140625" style="196" customWidth="1"/>
    <col min="3588" max="3588" width="12.85546875" style="196" customWidth="1"/>
    <col min="3589" max="3589" width="13.42578125" style="196" customWidth="1"/>
    <col min="3590" max="3590" width="14.140625" style="196" customWidth="1"/>
    <col min="3591" max="3591" width="11.85546875" style="196" customWidth="1"/>
    <col min="3592" max="3592" width="12.85546875" style="196" customWidth="1"/>
    <col min="3593" max="3593" width="5.85546875" style="196" customWidth="1"/>
    <col min="3594" max="3594" width="11.85546875" style="196" customWidth="1"/>
    <col min="3595" max="3840" width="9" style="196"/>
    <col min="3841" max="3841" width="3.5703125" style="196" customWidth="1"/>
    <col min="3842" max="3842" width="22" style="196" customWidth="1"/>
    <col min="3843" max="3843" width="8.140625" style="196" customWidth="1"/>
    <col min="3844" max="3844" width="12.85546875" style="196" customWidth="1"/>
    <col min="3845" max="3845" width="13.42578125" style="196" customWidth="1"/>
    <col min="3846" max="3846" width="14.140625" style="196" customWidth="1"/>
    <col min="3847" max="3847" width="11.85546875" style="196" customWidth="1"/>
    <col min="3848" max="3848" width="12.85546875" style="196" customWidth="1"/>
    <col min="3849" max="3849" width="5.85546875" style="196" customWidth="1"/>
    <col min="3850" max="3850" width="11.85546875" style="196" customWidth="1"/>
    <col min="3851" max="4096" width="9" style="196"/>
    <col min="4097" max="4097" width="3.5703125" style="196" customWidth="1"/>
    <col min="4098" max="4098" width="22" style="196" customWidth="1"/>
    <col min="4099" max="4099" width="8.140625" style="196" customWidth="1"/>
    <col min="4100" max="4100" width="12.85546875" style="196" customWidth="1"/>
    <col min="4101" max="4101" width="13.42578125" style="196" customWidth="1"/>
    <col min="4102" max="4102" width="14.140625" style="196" customWidth="1"/>
    <col min="4103" max="4103" width="11.85546875" style="196" customWidth="1"/>
    <col min="4104" max="4104" width="12.85546875" style="196" customWidth="1"/>
    <col min="4105" max="4105" width="5.85546875" style="196" customWidth="1"/>
    <col min="4106" max="4106" width="11.85546875" style="196" customWidth="1"/>
    <col min="4107" max="4352" width="9" style="196"/>
    <col min="4353" max="4353" width="3.5703125" style="196" customWidth="1"/>
    <col min="4354" max="4354" width="22" style="196" customWidth="1"/>
    <col min="4355" max="4355" width="8.140625" style="196" customWidth="1"/>
    <col min="4356" max="4356" width="12.85546875" style="196" customWidth="1"/>
    <col min="4357" max="4357" width="13.42578125" style="196" customWidth="1"/>
    <col min="4358" max="4358" width="14.140625" style="196" customWidth="1"/>
    <col min="4359" max="4359" width="11.85546875" style="196" customWidth="1"/>
    <col min="4360" max="4360" width="12.85546875" style="196" customWidth="1"/>
    <col min="4361" max="4361" width="5.85546875" style="196" customWidth="1"/>
    <col min="4362" max="4362" width="11.85546875" style="196" customWidth="1"/>
    <col min="4363" max="4608" width="9" style="196"/>
    <col min="4609" max="4609" width="3.5703125" style="196" customWidth="1"/>
    <col min="4610" max="4610" width="22" style="196" customWidth="1"/>
    <col min="4611" max="4611" width="8.140625" style="196" customWidth="1"/>
    <col min="4612" max="4612" width="12.85546875" style="196" customWidth="1"/>
    <col min="4613" max="4613" width="13.42578125" style="196" customWidth="1"/>
    <col min="4614" max="4614" width="14.140625" style="196" customWidth="1"/>
    <col min="4615" max="4615" width="11.85546875" style="196" customWidth="1"/>
    <col min="4616" max="4616" width="12.85546875" style="196" customWidth="1"/>
    <col min="4617" max="4617" width="5.85546875" style="196" customWidth="1"/>
    <col min="4618" max="4618" width="11.85546875" style="196" customWidth="1"/>
    <col min="4619" max="4864" width="9" style="196"/>
    <col min="4865" max="4865" width="3.5703125" style="196" customWidth="1"/>
    <col min="4866" max="4866" width="22" style="196" customWidth="1"/>
    <col min="4867" max="4867" width="8.140625" style="196" customWidth="1"/>
    <col min="4868" max="4868" width="12.85546875" style="196" customWidth="1"/>
    <col min="4869" max="4869" width="13.42578125" style="196" customWidth="1"/>
    <col min="4870" max="4870" width="14.140625" style="196" customWidth="1"/>
    <col min="4871" max="4871" width="11.85546875" style="196" customWidth="1"/>
    <col min="4872" max="4872" width="12.85546875" style="196" customWidth="1"/>
    <col min="4873" max="4873" width="5.85546875" style="196" customWidth="1"/>
    <col min="4874" max="4874" width="11.85546875" style="196" customWidth="1"/>
    <col min="4875" max="5120" width="9" style="196"/>
    <col min="5121" max="5121" width="3.5703125" style="196" customWidth="1"/>
    <col min="5122" max="5122" width="22" style="196" customWidth="1"/>
    <col min="5123" max="5123" width="8.140625" style="196" customWidth="1"/>
    <col min="5124" max="5124" width="12.85546875" style="196" customWidth="1"/>
    <col min="5125" max="5125" width="13.42578125" style="196" customWidth="1"/>
    <col min="5126" max="5126" width="14.140625" style="196" customWidth="1"/>
    <col min="5127" max="5127" width="11.85546875" style="196" customWidth="1"/>
    <col min="5128" max="5128" width="12.85546875" style="196" customWidth="1"/>
    <col min="5129" max="5129" width="5.85546875" style="196" customWidth="1"/>
    <col min="5130" max="5130" width="11.85546875" style="196" customWidth="1"/>
    <col min="5131" max="5376" width="9" style="196"/>
    <col min="5377" max="5377" width="3.5703125" style="196" customWidth="1"/>
    <col min="5378" max="5378" width="22" style="196" customWidth="1"/>
    <col min="5379" max="5379" width="8.140625" style="196" customWidth="1"/>
    <col min="5380" max="5380" width="12.85546875" style="196" customWidth="1"/>
    <col min="5381" max="5381" width="13.42578125" style="196" customWidth="1"/>
    <col min="5382" max="5382" width="14.140625" style="196" customWidth="1"/>
    <col min="5383" max="5383" width="11.85546875" style="196" customWidth="1"/>
    <col min="5384" max="5384" width="12.85546875" style="196" customWidth="1"/>
    <col min="5385" max="5385" width="5.85546875" style="196" customWidth="1"/>
    <col min="5386" max="5386" width="11.85546875" style="196" customWidth="1"/>
    <col min="5387" max="5632" width="9" style="196"/>
    <col min="5633" max="5633" width="3.5703125" style="196" customWidth="1"/>
    <col min="5634" max="5634" width="22" style="196" customWidth="1"/>
    <col min="5635" max="5635" width="8.140625" style="196" customWidth="1"/>
    <col min="5636" max="5636" width="12.85546875" style="196" customWidth="1"/>
    <col min="5637" max="5637" width="13.42578125" style="196" customWidth="1"/>
    <col min="5638" max="5638" width="14.140625" style="196" customWidth="1"/>
    <col min="5639" max="5639" width="11.85546875" style="196" customWidth="1"/>
    <col min="5640" max="5640" width="12.85546875" style="196" customWidth="1"/>
    <col min="5641" max="5641" width="5.85546875" style="196" customWidth="1"/>
    <col min="5642" max="5642" width="11.85546875" style="196" customWidth="1"/>
    <col min="5643" max="5888" width="9" style="196"/>
    <col min="5889" max="5889" width="3.5703125" style="196" customWidth="1"/>
    <col min="5890" max="5890" width="22" style="196" customWidth="1"/>
    <col min="5891" max="5891" width="8.140625" style="196" customWidth="1"/>
    <col min="5892" max="5892" width="12.85546875" style="196" customWidth="1"/>
    <col min="5893" max="5893" width="13.42578125" style="196" customWidth="1"/>
    <col min="5894" max="5894" width="14.140625" style="196" customWidth="1"/>
    <col min="5895" max="5895" width="11.85546875" style="196" customWidth="1"/>
    <col min="5896" max="5896" width="12.85546875" style="196" customWidth="1"/>
    <col min="5897" max="5897" width="5.85546875" style="196" customWidth="1"/>
    <col min="5898" max="5898" width="11.85546875" style="196" customWidth="1"/>
    <col min="5899" max="6144" width="9" style="196"/>
    <col min="6145" max="6145" width="3.5703125" style="196" customWidth="1"/>
    <col min="6146" max="6146" width="22" style="196" customWidth="1"/>
    <col min="6147" max="6147" width="8.140625" style="196" customWidth="1"/>
    <col min="6148" max="6148" width="12.85546875" style="196" customWidth="1"/>
    <col min="6149" max="6149" width="13.42578125" style="196" customWidth="1"/>
    <col min="6150" max="6150" width="14.140625" style="196" customWidth="1"/>
    <col min="6151" max="6151" width="11.85546875" style="196" customWidth="1"/>
    <col min="6152" max="6152" width="12.85546875" style="196" customWidth="1"/>
    <col min="6153" max="6153" width="5.85546875" style="196" customWidth="1"/>
    <col min="6154" max="6154" width="11.85546875" style="196" customWidth="1"/>
    <col min="6155" max="6400" width="9" style="196"/>
    <col min="6401" max="6401" width="3.5703125" style="196" customWidth="1"/>
    <col min="6402" max="6402" width="22" style="196" customWidth="1"/>
    <col min="6403" max="6403" width="8.140625" style="196" customWidth="1"/>
    <col min="6404" max="6404" width="12.85546875" style="196" customWidth="1"/>
    <col min="6405" max="6405" width="13.42578125" style="196" customWidth="1"/>
    <col min="6406" max="6406" width="14.140625" style="196" customWidth="1"/>
    <col min="6407" max="6407" width="11.85546875" style="196" customWidth="1"/>
    <col min="6408" max="6408" width="12.85546875" style="196" customWidth="1"/>
    <col min="6409" max="6409" width="5.85546875" style="196" customWidth="1"/>
    <col min="6410" max="6410" width="11.85546875" style="196" customWidth="1"/>
    <col min="6411" max="6656" width="9" style="196"/>
    <col min="6657" max="6657" width="3.5703125" style="196" customWidth="1"/>
    <col min="6658" max="6658" width="22" style="196" customWidth="1"/>
    <col min="6659" max="6659" width="8.140625" style="196" customWidth="1"/>
    <col min="6660" max="6660" width="12.85546875" style="196" customWidth="1"/>
    <col min="6661" max="6661" width="13.42578125" style="196" customWidth="1"/>
    <col min="6662" max="6662" width="14.140625" style="196" customWidth="1"/>
    <col min="6663" max="6663" width="11.85546875" style="196" customWidth="1"/>
    <col min="6664" max="6664" width="12.85546875" style="196" customWidth="1"/>
    <col min="6665" max="6665" width="5.85546875" style="196" customWidth="1"/>
    <col min="6666" max="6666" width="11.85546875" style="196" customWidth="1"/>
    <col min="6667" max="6912" width="9" style="196"/>
    <col min="6913" max="6913" width="3.5703125" style="196" customWidth="1"/>
    <col min="6914" max="6914" width="22" style="196" customWidth="1"/>
    <col min="6915" max="6915" width="8.140625" style="196" customWidth="1"/>
    <col min="6916" max="6916" width="12.85546875" style="196" customWidth="1"/>
    <col min="6917" max="6917" width="13.42578125" style="196" customWidth="1"/>
    <col min="6918" max="6918" width="14.140625" style="196" customWidth="1"/>
    <col min="6919" max="6919" width="11.85546875" style="196" customWidth="1"/>
    <col min="6920" max="6920" width="12.85546875" style="196" customWidth="1"/>
    <col min="6921" max="6921" width="5.85546875" style="196" customWidth="1"/>
    <col min="6922" max="6922" width="11.85546875" style="196" customWidth="1"/>
    <col min="6923" max="7168" width="9" style="196"/>
    <col min="7169" max="7169" width="3.5703125" style="196" customWidth="1"/>
    <col min="7170" max="7170" width="22" style="196" customWidth="1"/>
    <col min="7171" max="7171" width="8.140625" style="196" customWidth="1"/>
    <col min="7172" max="7172" width="12.85546875" style="196" customWidth="1"/>
    <col min="7173" max="7173" width="13.42578125" style="196" customWidth="1"/>
    <col min="7174" max="7174" width="14.140625" style="196" customWidth="1"/>
    <col min="7175" max="7175" width="11.85546875" style="196" customWidth="1"/>
    <col min="7176" max="7176" width="12.85546875" style="196" customWidth="1"/>
    <col min="7177" max="7177" width="5.85546875" style="196" customWidth="1"/>
    <col min="7178" max="7178" width="11.85546875" style="196" customWidth="1"/>
    <col min="7179" max="7424" width="9" style="196"/>
    <col min="7425" max="7425" width="3.5703125" style="196" customWidth="1"/>
    <col min="7426" max="7426" width="22" style="196" customWidth="1"/>
    <col min="7427" max="7427" width="8.140625" style="196" customWidth="1"/>
    <col min="7428" max="7428" width="12.85546875" style="196" customWidth="1"/>
    <col min="7429" max="7429" width="13.42578125" style="196" customWidth="1"/>
    <col min="7430" max="7430" width="14.140625" style="196" customWidth="1"/>
    <col min="7431" max="7431" width="11.85546875" style="196" customWidth="1"/>
    <col min="7432" max="7432" width="12.85546875" style="196" customWidth="1"/>
    <col min="7433" max="7433" width="5.85546875" style="196" customWidth="1"/>
    <col min="7434" max="7434" width="11.85546875" style="196" customWidth="1"/>
    <col min="7435" max="7680" width="9" style="196"/>
    <col min="7681" max="7681" width="3.5703125" style="196" customWidth="1"/>
    <col min="7682" max="7682" width="22" style="196" customWidth="1"/>
    <col min="7683" max="7683" width="8.140625" style="196" customWidth="1"/>
    <col min="7684" max="7684" width="12.85546875" style="196" customWidth="1"/>
    <col min="7685" max="7685" width="13.42578125" style="196" customWidth="1"/>
    <col min="7686" max="7686" width="14.140625" style="196" customWidth="1"/>
    <col min="7687" max="7687" width="11.85546875" style="196" customWidth="1"/>
    <col min="7688" max="7688" width="12.85546875" style="196" customWidth="1"/>
    <col min="7689" max="7689" width="5.85546875" style="196" customWidth="1"/>
    <col min="7690" max="7690" width="11.85546875" style="196" customWidth="1"/>
    <col min="7691" max="7936" width="9" style="196"/>
    <col min="7937" max="7937" width="3.5703125" style="196" customWidth="1"/>
    <col min="7938" max="7938" width="22" style="196" customWidth="1"/>
    <col min="7939" max="7939" width="8.140625" style="196" customWidth="1"/>
    <col min="7940" max="7940" width="12.85546875" style="196" customWidth="1"/>
    <col min="7941" max="7941" width="13.42578125" style="196" customWidth="1"/>
    <col min="7942" max="7942" width="14.140625" style="196" customWidth="1"/>
    <col min="7943" max="7943" width="11.85546875" style="196" customWidth="1"/>
    <col min="7944" max="7944" width="12.85546875" style="196" customWidth="1"/>
    <col min="7945" max="7945" width="5.85546875" style="196" customWidth="1"/>
    <col min="7946" max="7946" width="11.85546875" style="196" customWidth="1"/>
    <col min="7947" max="8192" width="9" style="196"/>
    <col min="8193" max="8193" width="3.5703125" style="196" customWidth="1"/>
    <col min="8194" max="8194" width="22" style="196" customWidth="1"/>
    <col min="8195" max="8195" width="8.140625" style="196" customWidth="1"/>
    <col min="8196" max="8196" width="12.85546875" style="196" customWidth="1"/>
    <col min="8197" max="8197" width="13.42578125" style="196" customWidth="1"/>
    <col min="8198" max="8198" width="14.140625" style="196" customWidth="1"/>
    <col min="8199" max="8199" width="11.85546875" style="196" customWidth="1"/>
    <col min="8200" max="8200" width="12.85546875" style="196" customWidth="1"/>
    <col min="8201" max="8201" width="5.85546875" style="196" customWidth="1"/>
    <col min="8202" max="8202" width="11.85546875" style="196" customWidth="1"/>
    <col min="8203" max="8448" width="9" style="196"/>
    <col min="8449" max="8449" width="3.5703125" style="196" customWidth="1"/>
    <col min="8450" max="8450" width="22" style="196" customWidth="1"/>
    <col min="8451" max="8451" width="8.140625" style="196" customWidth="1"/>
    <col min="8452" max="8452" width="12.85546875" style="196" customWidth="1"/>
    <col min="8453" max="8453" width="13.42578125" style="196" customWidth="1"/>
    <col min="8454" max="8454" width="14.140625" style="196" customWidth="1"/>
    <col min="8455" max="8455" width="11.85546875" style="196" customWidth="1"/>
    <col min="8456" max="8456" width="12.85546875" style="196" customWidth="1"/>
    <col min="8457" max="8457" width="5.85546875" style="196" customWidth="1"/>
    <col min="8458" max="8458" width="11.85546875" style="196" customWidth="1"/>
    <col min="8459" max="8704" width="9" style="196"/>
    <col min="8705" max="8705" width="3.5703125" style="196" customWidth="1"/>
    <col min="8706" max="8706" width="22" style="196" customWidth="1"/>
    <col min="8707" max="8707" width="8.140625" style="196" customWidth="1"/>
    <col min="8708" max="8708" width="12.85546875" style="196" customWidth="1"/>
    <col min="8709" max="8709" width="13.42578125" style="196" customWidth="1"/>
    <col min="8710" max="8710" width="14.140625" style="196" customWidth="1"/>
    <col min="8711" max="8711" width="11.85546875" style="196" customWidth="1"/>
    <col min="8712" max="8712" width="12.85546875" style="196" customWidth="1"/>
    <col min="8713" max="8713" width="5.85546875" style="196" customWidth="1"/>
    <col min="8714" max="8714" width="11.85546875" style="196" customWidth="1"/>
    <col min="8715" max="8960" width="9" style="196"/>
    <col min="8961" max="8961" width="3.5703125" style="196" customWidth="1"/>
    <col min="8962" max="8962" width="22" style="196" customWidth="1"/>
    <col min="8963" max="8963" width="8.140625" style="196" customWidth="1"/>
    <col min="8964" max="8964" width="12.85546875" style="196" customWidth="1"/>
    <col min="8965" max="8965" width="13.42578125" style="196" customWidth="1"/>
    <col min="8966" max="8966" width="14.140625" style="196" customWidth="1"/>
    <col min="8967" max="8967" width="11.85546875" style="196" customWidth="1"/>
    <col min="8968" max="8968" width="12.85546875" style="196" customWidth="1"/>
    <col min="8969" max="8969" width="5.85546875" style="196" customWidth="1"/>
    <col min="8970" max="8970" width="11.85546875" style="196" customWidth="1"/>
    <col min="8971" max="9216" width="9" style="196"/>
    <col min="9217" max="9217" width="3.5703125" style="196" customWidth="1"/>
    <col min="9218" max="9218" width="22" style="196" customWidth="1"/>
    <col min="9219" max="9219" width="8.140625" style="196" customWidth="1"/>
    <col min="9220" max="9220" width="12.85546875" style="196" customWidth="1"/>
    <col min="9221" max="9221" width="13.42578125" style="196" customWidth="1"/>
    <col min="9222" max="9222" width="14.140625" style="196" customWidth="1"/>
    <col min="9223" max="9223" width="11.85546875" style="196" customWidth="1"/>
    <col min="9224" max="9224" width="12.85546875" style="196" customWidth="1"/>
    <col min="9225" max="9225" width="5.85546875" style="196" customWidth="1"/>
    <col min="9226" max="9226" width="11.85546875" style="196" customWidth="1"/>
    <col min="9227" max="9472" width="9" style="196"/>
    <col min="9473" max="9473" width="3.5703125" style="196" customWidth="1"/>
    <col min="9474" max="9474" width="22" style="196" customWidth="1"/>
    <col min="9475" max="9475" width="8.140625" style="196" customWidth="1"/>
    <col min="9476" max="9476" width="12.85546875" style="196" customWidth="1"/>
    <col min="9477" max="9477" width="13.42578125" style="196" customWidth="1"/>
    <col min="9478" max="9478" width="14.140625" style="196" customWidth="1"/>
    <col min="9479" max="9479" width="11.85546875" style="196" customWidth="1"/>
    <col min="9480" max="9480" width="12.85546875" style="196" customWidth="1"/>
    <col min="9481" max="9481" width="5.85546875" style="196" customWidth="1"/>
    <col min="9482" max="9482" width="11.85546875" style="196" customWidth="1"/>
    <col min="9483" max="9728" width="9" style="196"/>
    <col min="9729" max="9729" width="3.5703125" style="196" customWidth="1"/>
    <col min="9730" max="9730" width="22" style="196" customWidth="1"/>
    <col min="9731" max="9731" width="8.140625" style="196" customWidth="1"/>
    <col min="9732" max="9732" width="12.85546875" style="196" customWidth="1"/>
    <col min="9733" max="9733" width="13.42578125" style="196" customWidth="1"/>
    <col min="9734" max="9734" width="14.140625" style="196" customWidth="1"/>
    <col min="9735" max="9735" width="11.85546875" style="196" customWidth="1"/>
    <col min="9736" max="9736" width="12.85546875" style="196" customWidth="1"/>
    <col min="9737" max="9737" width="5.85546875" style="196" customWidth="1"/>
    <col min="9738" max="9738" width="11.85546875" style="196" customWidth="1"/>
    <col min="9739" max="9984" width="9" style="196"/>
    <col min="9985" max="9985" width="3.5703125" style="196" customWidth="1"/>
    <col min="9986" max="9986" width="22" style="196" customWidth="1"/>
    <col min="9987" max="9987" width="8.140625" style="196" customWidth="1"/>
    <col min="9988" max="9988" width="12.85546875" style="196" customWidth="1"/>
    <col min="9989" max="9989" width="13.42578125" style="196" customWidth="1"/>
    <col min="9990" max="9990" width="14.140625" style="196" customWidth="1"/>
    <col min="9991" max="9991" width="11.85546875" style="196" customWidth="1"/>
    <col min="9992" max="9992" width="12.85546875" style="196" customWidth="1"/>
    <col min="9993" max="9993" width="5.85546875" style="196" customWidth="1"/>
    <col min="9994" max="9994" width="11.85546875" style="196" customWidth="1"/>
    <col min="9995" max="10240" width="9" style="196"/>
    <col min="10241" max="10241" width="3.5703125" style="196" customWidth="1"/>
    <col min="10242" max="10242" width="22" style="196" customWidth="1"/>
    <col min="10243" max="10243" width="8.140625" style="196" customWidth="1"/>
    <col min="10244" max="10244" width="12.85546875" style="196" customWidth="1"/>
    <col min="10245" max="10245" width="13.42578125" style="196" customWidth="1"/>
    <col min="10246" max="10246" width="14.140625" style="196" customWidth="1"/>
    <col min="10247" max="10247" width="11.85546875" style="196" customWidth="1"/>
    <col min="10248" max="10248" width="12.85546875" style="196" customWidth="1"/>
    <col min="10249" max="10249" width="5.85546875" style="196" customWidth="1"/>
    <col min="10250" max="10250" width="11.85546875" style="196" customWidth="1"/>
    <col min="10251" max="10496" width="9" style="196"/>
    <col min="10497" max="10497" width="3.5703125" style="196" customWidth="1"/>
    <col min="10498" max="10498" width="22" style="196" customWidth="1"/>
    <col min="10499" max="10499" width="8.140625" style="196" customWidth="1"/>
    <col min="10500" max="10500" width="12.85546875" style="196" customWidth="1"/>
    <col min="10501" max="10501" width="13.42578125" style="196" customWidth="1"/>
    <col min="10502" max="10502" width="14.140625" style="196" customWidth="1"/>
    <col min="10503" max="10503" width="11.85546875" style="196" customWidth="1"/>
    <col min="10504" max="10504" width="12.85546875" style="196" customWidth="1"/>
    <col min="10505" max="10505" width="5.85546875" style="196" customWidth="1"/>
    <col min="10506" max="10506" width="11.85546875" style="196" customWidth="1"/>
    <col min="10507" max="10752" width="9" style="196"/>
    <col min="10753" max="10753" width="3.5703125" style="196" customWidth="1"/>
    <col min="10754" max="10754" width="22" style="196" customWidth="1"/>
    <col min="10755" max="10755" width="8.140625" style="196" customWidth="1"/>
    <col min="10756" max="10756" width="12.85546875" style="196" customWidth="1"/>
    <col min="10757" max="10757" width="13.42578125" style="196" customWidth="1"/>
    <col min="10758" max="10758" width="14.140625" style="196" customWidth="1"/>
    <col min="10759" max="10759" width="11.85546875" style="196" customWidth="1"/>
    <col min="10760" max="10760" width="12.85546875" style="196" customWidth="1"/>
    <col min="10761" max="10761" width="5.85546875" style="196" customWidth="1"/>
    <col min="10762" max="10762" width="11.85546875" style="196" customWidth="1"/>
    <col min="10763" max="11008" width="9" style="196"/>
    <col min="11009" max="11009" width="3.5703125" style="196" customWidth="1"/>
    <col min="11010" max="11010" width="22" style="196" customWidth="1"/>
    <col min="11011" max="11011" width="8.140625" style="196" customWidth="1"/>
    <col min="11012" max="11012" width="12.85546875" style="196" customWidth="1"/>
    <col min="11013" max="11013" width="13.42578125" style="196" customWidth="1"/>
    <col min="11014" max="11014" width="14.140625" style="196" customWidth="1"/>
    <col min="11015" max="11015" width="11.85546875" style="196" customWidth="1"/>
    <col min="11016" max="11016" width="12.85546875" style="196" customWidth="1"/>
    <col min="11017" max="11017" width="5.85546875" style="196" customWidth="1"/>
    <col min="11018" max="11018" width="11.85546875" style="196" customWidth="1"/>
    <col min="11019" max="11264" width="9" style="196"/>
    <col min="11265" max="11265" width="3.5703125" style="196" customWidth="1"/>
    <col min="11266" max="11266" width="22" style="196" customWidth="1"/>
    <col min="11267" max="11267" width="8.140625" style="196" customWidth="1"/>
    <col min="11268" max="11268" width="12.85546875" style="196" customWidth="1"/>
    <col min="11269" max="11269" width="13.42578125" style="196" customWidth="1"/>
    <col min="11270" max="11270" width="14.140625" style="196" customWidth="1"/>
    <col min="11271" max="11271" width="11.85546875" style="196" customWidth="1"/>
    <col min="11272" max="11272" width="12.85546875" style="196" customWidth="1"/>
    <col min="11273" max="11273" width="5.85546875" style="196" customWidth="1"/>
    <col min="11274" max="11274" width="11.85546875" style="196" customWidth="1"/>
    <col min="11275" max="11520" width="9" style="196"/>
    <col min="11521" max="11521" width="3.5703125" style="196" customWidth="1"/>
    <col min="11522" max="11522" width="22" style="196" customWidth="1"/>
    <col min="11523" max="11523" width="8.140625" style="196" customWidth="1"/>
    <col min="11524" max="11524" width="12.85546875" style="196" customWidth="1"/>
    <col min="11525" max="11525" width="13.42578125" style="196" customWidth="1"/>
    <col min="11526" max="11526" width="14.140625" style="196" customWidth="1"/>
    <col min="11527" max="11527" width="11.85546875" style="196" customWidth="1"/>
    <col min="11528" max="11528" width="12.85546875" style="196" customWidth="1"/>
    <col min="11529" max="11529" width="5.85546875" style="196" customWidth="1"/>
    <col min="11530" max="11530" width="11.85546875" style="196" customWidth="1"/>
    <col min="11531" max="11776" width="9" style="196"/>
    <col min="11777" max="11777" width="3.5703125" style="196" customWidth="1"/>
    <col min="11778" max="11778" width="22" style="196" customWidth="1"/>
    <col min="11779" max="11779" width="8.140625" style="196" customWidth="1"/>
    <col min="11780" max="11780" width="12.85546875" style="196" customWidth="1"/>
    <col min="11781" max="11781" width="13.42578125" style="196" customWidth="1"/>
    <col min="11782" max="11782" width="14.140625" style="196" customWidth="1"/>
    <col min="11783" max="11783" width="11.85546875" style="196" customWidth="1"/>
    <col min="11784" max="11784" width="12.85546875" style="196" customWidth="1"/>
    <col min="11785" max="11785" width="5.85546875" style="196" customWidth="1"/>
    <col min="11786" max="11786" width="11.85546875" style="196" customWidth="1"/>
    <col min="11787" max="12032" width="9" style="196"/>
    <col min="12033" max="12033" width="3.5703125" style="196" customWidth="1"/>
    <col min="12034" max="12034" width="22" style="196" customWidth="1"/>
    <col min="12035" max="12035" width="8.140625" style="196" customWidth="1"/>
    <col min="12036" max="12036" width="12.85546875" style="196" customWidth="1"/>
    <col min="12037" max="12037" width="13.42578125" style="196" customWidth="1"/>
    <col min="12038" max="12038" width="14.140625" style="196" customWidth="1"/>
    <col min="12039" max="12039" width="11.85546875" style="196" customWidth="1"/>
    <col min="12040" max="12040" width="12.85546875" style="196" customWidth="1"/>
    <col min="12041" max="12041" width="5.85546875" style="196" customWidth="1"/>
    <col min="12042" max="12042" width="11.85546875" style="196" customWidth="1"/>
    <col min="12043" max="12288" width="9" style="196"/>
    <col min="12289" max="12289" width="3.5703125" style="196" customWidth="1"/>
    <col min="12290" max="12290" width="22" style="196" customWidth="1"/>
    <col min="12291" max="12291" width="8.140625" style="196" customWidth="1"/>
    <col min="12292" max="12292" width="12.85546875" style="196" customWidth="1"/>
    <col min="12293" max="12293" width="13.42578125" style="196" customWidth="1"/>
    <col min="12294" max="12294" width="14.140625" style="196" customWidth="1"/>
    <col min="12295" max="12295" width="11.85546875" style="196" customWidth="1"/>
    <col min="12296" max="12296" width="12.85546875" style="196" customWidth="1"/>
    <col min="12297" max="12297" width="5.85546875" style="196" customWidth="1"/>
    <col min="12298" max="12298" width="11.85546875" style="196" customWidth="1"/>
    <col min="12299" max="12544" width="9" style="196"/>
    <col min="12545" max="12545" width="3.5703125" style="196" customWidth="1"/>
    <col min="12546" max="12546" width="22" style="196" customWidth="1"/>
    <col min="12547" max="12547" width="8.140625" style="196" customWidth="1"/>
    <col min="12548" max="12548" width="12.85546875" style="196" customWidth="1"/>
    <col min="12549" max="12549" width="13.42578125" style="196" customWidth="1"/>
    <col min="12550" max="12550" width="14.140625" style="196" customWidth="1"/>
    <col min="12551" max="12551" width="11.85546875" style="196" customWidth="1"/>
    <col min="12552" max="12552" width="12.85546875" style="196" customWidth="1"/>
    <col min="12553" max="12553" width="5.85546875" style="196" customWidth="1"/>
    <col min="12554" max="12554" width="11.85546875" style="196" customWidth="1"/>
    <col min="12555" max="12800" width="9" style="196"/>
    <col min="12801" max="12801" width="3.5703125" style="196" customWidth="1"/>
    <col min="12802" max="12802" width="22" style="196" customWidth="1"/>
    <col min="12803" max="12803" width="8.140625" style="196" customWidth="1"/>
    <col min="12804" max="12804" width="12.85546875" style="196" customWidth="1"/>
    <col min="12805" max="12805" width="13.42578125" style="196" customWidth="1"/>
    <col min="12806" max="12806" width="14.140625" style="196" customWidth="1"/>
    <col min="12807" max="12807" width="11.85546875" style="196" customWidth="1"/>
    <col min="12808" max="12808" width="12.85546875" style="196" customWidth="1"/>
    <col min="12809" max="12809" width="5.85546875" style="196" customWidth="1"/>
    <col min="12810" max="12810" width="11.85546875" style="196" customWidth="1"/>
    <col min="12811" max="13056" width="9" style="196"/>
    <col min="13057" max="13057" width="3.5703125" style="196" customWidth="1"/>
    <col min="13058" max="13058" width="22" style="196" customWidth="1"/>
    <col min="13059" max="13059" width="8.140625" style="196" customWidth="1"/>
    <col min="13060" max="13060" width="12.85546875" style="196" customWidth="1"/>
    <col min="13061" max="13061" width="13.42578125" style="196" customWidth="1"/>
    <col min="13062" max="13062" width="14.140625" style="196" customWidth="1"/>
    <col min="13063" max="13063" width="11.85546875" style="196" customWidth="1"/>
    <col min="13064" max="13064" width="12.85546875" style="196" customWidth="1"/>
    <col min="13065" max="13065" width="5.85546875" style="196" customWidth="1"/>
    <col min="13066" max="13066" width="11.85546875" style="196" customWidth="1"/>
    <col min="13067" max="13312" width="9" style="196"/>
    <col min="13313" max="13313" width="3.5703125" style="196" customWidth="1"/>
    <col min="13314" max="13314" width="22" style="196" customWidth="1"/>
    <col min="13315" max="13315" width="8.140625" style="196" customWidth="1"/>
    <col min="13316" max="13316" width="12.85546875" style="196" customWidth="1"/>
    <col min="13317" max="13317" width="13.42578125" style="196" customWidth="1"/>
    <col min="13318" max="13318" width="14.140625" style="196" customWidth="1"/>
    <col min="13319" max="13319" width="11.85546875" style="196" customWidth="1"/>
    <col min="13320" max="13320" width="12.85546875" style="196" customWidth="1"/>
    <col min="13321" max="13321" width="5.85546875" style="196" customWidth="1"/>
    <col min="13322" max="13322" width="11.85546875" style="196" customWidth="1"/>
    <col min="13323" max="13568" width="9" style="196"/>
    <col min="13569" max="13569" width="3.5703125" style="196" customWidth="1"/>
    <col min="13570" max="13570" width="22" style="196" customWidth="1"/>
    <col min="13571" max="13571" width="8.140625" style="196" customWidth="1"/>
    <col min="13572" max="13572" width="12.85546875" style="196" customWidth="1"/>
    <col min="13573" max="13573" width="13.42578125" style="196" customWidth="1"/>
    <col min="13574" max="13574" width="14.140625" style="196" customWidth="1"/>
    <col min="13575" max="13575" width="11.85546875" style="196" customWidth="1"/>
    <col min="13576" max="13576" width="12.85546875" style="196" customWidth="1"/>
    <col min="13577" max="13577" width="5.85546875" style="196" customWidth="1"/>
    <col min="13578" max="13578" width="11.85546875" style="196" customWidth="1"/>
    <col min="13579" max="13824" width="9" style="196"/>
    <col min="13825" max="13825" width="3.5703125" style="196" customWidth="1"/>
    <col min="13826" max="13826" width="22" style="196" customWidth="1"/>
    <col min="13827" max="13827" width="8.140625" style="196" customWidth="1"/>
    <col min="13828" max="13828" width="12.85546875" style="196" customWidth="1"/>
    <col min="13829" max="13829" width="13.42578125" style="196" customWidth="1"/>
    <col min="13830" max="13830" width="14.140625" style="196" customWidth="1"/>
    <col min="13831" max="13831" width="11.85546875" style="196" customWidth="1"/>
    <col min="13832" max="13832" width="12.85546875" style="196" customWidth="1"/>
    <col min="13833" max="13833" width="5.85546875" style="196" customWidth="1"/>
    <col min="13834" max="13834" width="11.85546875" style="196" customWidth="1"/>
    <col min="13835" max="14080" width="9" style="196"/>
    <col min="14081" max="14081" width="3.5703125" style="196" customWidth="1"/>
    <col min="14082" max="14082" width="22" style="196" customWidth="1"/>
    <col min="14083" max="14083" width="8.140625" style="196" customWidth="1"/>
    <col min="14084" max="14084" width="12.85546875" style="196" customWidth="1"/>
    <col min="14085" max="14085" width="13.42578125" style="196" customWidth="1"/>
    <col min="14086" max="14086" width="14.140625" style="196" customWidth="1"/>
    <col min="14087" max="14087" width="11.85546875" style="196" customWidth="1"/>
    <col min="14088" max="14088" width="12.85546875" style="196" customWidth="1"/>
    <col min="14089" max="14089" width="5.85546875" style="196" customWidth="1"/>
    <col min="14090" max="14090" width="11.85546875" style="196" customWidth="1"/>
    <col min="14091" max="14336" width="9" style="196"/>
    <col min="14337" max="14337" width="3.5703125" style="196" customWidth="1"/>
    <col min="14338" max="14338" width="22" style="196" customWidth="1"/>
    <col min="14339" max="14339" width="8.140625" style="196" customWidth="1"/>
    <col min="14340" max="14340" width="12.85546875" style="196" customWidth="1"/>
    <col min="14341" max="14341" width="13.42578125" style="196" customWidth="1"/>
    <col min="14342" max="14342" width="14.140625" style="196" customWidth="1"/>
    <col min="14343" max="14343" width="11.85546875" style="196" customWidth="1"/>
    <col min="14344" max="14344" width="12.85546875" style="196" customWidth="1"/>
    <col min="14345" max="14345" width="5.85546875" style="196" customWidth="1"/>
    <col min="14346" max="14346" width="11.85546875" style="196" customWidth="1"/>
    <col min="14347" max="14592" width="9" style="196"/>
    <col min="14593" max="14593" width="3.5703125" style="196" customWidth="1"/>
    <col min="14594" max="14594" width="22" style="196" customWidth="1"/>
    <col min="14595" max="14595" width="8.140625" style="196" customWidth="1"/>
    <col min="14596" max="14596" width="12.85546875" style="196" customWidth="1"/>
    <col min="14597" max="14597" width="13.42578125" style="196" customWidth="1"/>
    <col min="14598" max="14598" width="14.140625" style="196" customWidth="1"/>
    <col min="14599" max="14599" width="11.85546875" style="196" customWidth="1"/>
    <col min="14600" max="14600" width="12.85546875" style="196" customWidth="1"/>
    <col min="14601" max="14601" width="5.85546875" style="196" customWidth="1"/>
    <col min="14602" max="14602" width="11.85546875" style="196" customWidth="1"/>
    <col min="14603" max="14848" width="9" style="196"/>
    <col min="14849" max="14849" width="3.5703125" style="196" customWidth="1"/>
    <col min="14850" max="14850" width="22" style="196" customWidth="1"/>
    <col min="14851" max="14851" width="8.140625" style="196" customWidth="1"/>
    <col min="14852" max="14852" width="12.85546875" style="196" customWidth="1"/>
    <col min="14853" max="14853" width="13.42578125" style="196" customWidth="1"/>
    <col min="14854" max="14854" width="14.140625" style="196" customWidth="1"/>
    <col min="14855" max="14855" width="11.85546875" style="196" customWidth="1"/>
    <col min="14856" max="14856" width="12.85546875" style="196" customWidth="1"/>
    <col min="14857" max="14857" width="5.85546875" style="196" customWidth="1"/>
    <col min="14858" max="14858" width="11.85546875" style="196" customWidth="1"/>
    <col min="14859" max="15104" width="9" style="196"/>
    <col min="15105" max="15105" width="3.5703125" style="196" customWidth="1"/>
    <col min="15106" max="15106" width="22" style="196" customWidth="1"/>
    <col min="15107" max="15107" width="8.140625" style="196" customWidth="1"/>
    <col min="15108" max="15108" width="12.85546875" style="196" customWidth="1"/>
    <col min="15109" max="15109" width="13.42578125" style="196" customWidth="1"/>
    <col min="15110" max="15110" width="14.140625" style="196" customWidth="1"/>
    <col min="15111" max="15111" width="11.85546875" style="196" customWidth="1"/>
    <col min="15112" max="15112" width="12.85546875" style="196" customWidth="1"/>
    <col min="15113" max="15113" width="5.85546875" style="196" customWidth="1"/>
    <col min="15114" max="15114" width="11.85546875" style="196" customWidth="1"/>
    <col min="15115" max="15360" width="9" style="196"/>
    <col min="15361" max="15361" width="3.5703125" style="196" customWidth="1"/>
    <col min="15362" max="15362" width="22" style="196" customWidth="1"/>
    <col min="15363" max="15363" width="8.140625" style="196" customWidth="1"/>
    <col min="15364" max="15364" width="12.85546875" style="196" customWidth="1"/>
    <col min="15365" max="15365" width="13.42578125" style="196" customWidth="1"/>
    <col min="15366" max="15366" width="14.140625" style="196" customWidth="1"/>
    <col min="15367" max="15367" width="11.85546875" style="196" customWidth="1"/>
    <col min="15368" max="15368" width="12.85546875" style="196" customWidth="1"/>
    <col min="15369" max="15369" width="5.85546875" style="196" customWidth="1"/>
    <col min="15370" max="15370" width="11.85546875" style="196" customWidth="1"/>
    <col min="15371" max="15616" width="9" style="196"/>
    <col min="15617" max="15617" width="3.5703125" style="196" customWidth="1"/>
    <col min="15618" max="15618" width="22" style="196" customWidth="1"/>
    <col min="15619" max="15619" width="8.140625" style="196" customWidth="1"/>
    <col min="15620" max="15620" width="12.85546875" style="196" customWidth="1"/>
    <col min="15621" max="15621" width="13.42578125" style="196" customWidth="1"/>
    <col min="15622" max="15622" width="14.140625" style="196" customWidth="1"/>
    <col min="15623" max="15623" width="11.85546875" style="196" customWidth="1"/>
    <col min="15624" max="15624" width="12.85546875" style="196" customWidth="1"/>
    <col min="15625" max="15625" width="5.85546875" style="196" customWidth="1"/>
    <col min="15626" max="15626" width="11.85546875" style="196" customWidth="1"/>
    <col min="15627" max="15872" width="9" style="196"/>
    <col min="15873" max="15873" width="3.5703125" style="196" customWidth="1"/>
    <col min="15874" max="15874" width="22" style="196" customWidth="1"/>
    <col min="15875" max="15875" width="8.140625" style="196" customWidth="1"/>
    <col min="15876" max="15876" width="12.85546875" style="196" customWidth="1"/>
    <col min="15877" max="15877" width="13.42578125" style="196" customWidth="1"/>
    <col min="15878" max="15878" width="14.140625" style="196" customWidth="1"/>
    <col min="15879" max="15879" width="11.85546875" style="196" customWidth="1"/>
    <col min="15880" max="15880" width="12.85546875" style="196" customWidth="1"/>
    <col min="15881" max="15881" width="5.85546875" style="196" customWidth="1"/>
    <col min="15882" max="15882" width="11.85546875" style="196" customWidth="1"/>
    <col min="15883" max="16128" width="9" style="196"/>
    <col min="16129" max="16129" width="3.5703125" style="196" customWidth="1"/>
    <col min="16130" max="16130" width="22" style="196" customWidth="1"/>
    <col min="16131" max="16131" width="8.140625" style="196" customWidth="1"/>
    <col min="16132" max="16132" width="12.85546875" style="196" customWidth="1"/>
    <col min="16133" max="16133" width="13.42578125" style="196" customWidth="1"/>
    <col min="16134" max="16134" width="14.140625" style="196" customWidth="1"/>
    <col min="16135" max="16135" width="11.85546875" style="196" customWidth="1"/>
    <col min="16136" max="16136" width="12.85546875" style="196" customWidth="1"/>
    <col min="16137" max="16137" width="5.85546875" style="196" customWidth="1"/>
    <col min="16138" max="16138" width="11.85546875" style="196" customWidth="1"/>
    <col min="16139" max="16384" width="9" style="196"/>
  </cols>
  <sheetData>
    <row r="1" spans="1:10" x14ac:dyDescent="0.25">
      <c r="A1" s="245" t="s">
        <v>308</v>
      </c>
      <c r="B1" s="247"/>
      <c r="C1" s="245"/>
      <c r="G1" s="332" t="s">
        <v>309</v>
      </c>
      <c r="H1" s="332"/>
    </row>
    <row r="2" spans="1:10" x14ac:dyDescent="0.25">
      <c r="E2" s="249"/>
    </row>
    <row r="3" spans="1:10" ht="49.5" customHeight="1" x14ac:dyDescent="0.3">
      <c r="A3" s="333" t="s">
        <v>343</v>
      </c>
      <c r="B3" s="333"/>
      <c r="C3" s="333"/>
      <c r="D3" s="333"/>
      <c r="E3" s="333"/>
      <c r="F3" s="333"/>
      <c r="G3" s="333"/>
      <c r="H3" s="333"/>
      <c r="I3" s="333"/>
      <c r="J3" s="333"/>
    </row>
    <row r="4" spans="1:10" ht="18.75" customHeight="1" x14ac:dyDescent="0.3">
      <c r="A4" s="333" t="s">
        <v>310</v>
      </c>
      <c r="B4" s="333"/>
      <c r="C4" s="333"/>
      <c r="D4" s="333"/>
      <c r="E4" s="333"/>
      <c r="F4" s="333"/>
      <c r="G4" s="333"/>
      <c r="H4" s="333"/>
      <c r="I4" s="333"/>
      <c r="J4" s="333"/>
    </row>
    <row r="5" spans="1:10" ht="24.75" customHeight="1" x14ac:dyDescent="0.3">
      <c r="A5" s="339" t="s">
        <v>346</v>
      </c>
      <c r="B5" s="339"/>
      <c r="C5" s="339"/>
      <c r="D5" s="339"/>
      <c r="E5" s="339"/>
      <c r="F5" s="339"/>
      <c r="G5" s="339"/>
      <c r="H5" s="339"/>
      <c r="I5" s="339"/>
      <c r="J5" s="339"/>
    </row>
    <row r="6" spans="1:10" ht="35.25" customHeight="1" x14ac:dyDescent="0.25">
      <c r="F6" s="334" t="s">
        <v>311</v>
      </c>
      <c r="G6" s="334"/>
      <c r="H6" s="334"/>
      <c r="I6" s="334"/>
      <c r="J6" s="334"/>
    </row>
    <row r="7" spans="1:10" s="245" customFormat="1" ht="134.25" customHeight="1" x14ac:dyDescent="0.25">
      <c r="A7" s="234" t="s">
        <v>307</v>
      </c>
      <c r="B7" s="234" t="s">
        <v>312</v>
      </c>
      <c r="C7" s="250" t="s">
        <v>313</v>
      </c>
      <c r="D7" s="250" t="s">
        <v>314</v>
      </c>
      <c r="E7" s="250" t="s">
        <v>315</v>
      </c>
      <c r="F7" s="250" t="s">
        <v>316</v>
      </c>
      <c r="G7" s="250" t="s">
        <v>317</v>
      </c>
      <c r="H7" s="250" t="s">
        <v>318</v>
      </c>
      <c r="I7" s="250" t="s">
        <v>319</v>
      </c>
      <c r="J7" s="250" t="s">
        <v>320</v>
      </c>
    </row>
    <row r="8" spans="1:10" x14ac:dyDescent="0.25">
      <c r="A8" s="199">
        <v>1</v>
      </c>
      <c r="B8" s="199">
        <v>2</v>
      </c>
      <c r="C8" s="199">
        <v>3</v>
      </c>
      <c r="D8" s="199">
        <v>4</v>
      </c>
      <c r="E8" s="199">
        <v>5</v>
      </c>
      <c r="F8" s="199">
        <v>6</v>
      </c>
      <c r="G8" s="199">
        <v>7</v>
      </c>
      <c r="H8" s="199">
        <v>8</v>
      </c>
      <c r="I8" s="199">
        <v>9</v>
      </c>
      <c r="J8" s="199">
        <v>10</v>
      </c>
    </row>
    <row r="9" spans="1:10" ht="29.25" customHeight="1" x14ac:dyDescent="0.25">
      <c r="A9" s="202"/>
      <c r="B9" s="234" t="s">
        <v>321</v>
      </c>
      <c r="C9" s="251"/>
      <c r="D9" s="251">
        <f t="shared" ref="D9:I9" si="0">+D10</f>
        <v>837000000</v>
      </c>
      <c r="E9" s="251">
        <f t="shared" si="0"/>
        <v>837000000</v>
      </c>
      <c r="F9" s="251">
        <f t="shared" si="0"/>
        <v>71311128</v>
      </c>
      <c r="G9" s="251">
        <f t="shared" si="0"/>
        <v>71311128</v>
      </c>
      <c r="H9" s="251">
        <f t="shared" si="0"/>
        <v>71311128</v>
      </c>
      <c r="I9" s="251">
        <f t="shared" si="0"/>
        <v>0</v>
      </c>
      <c r="J9" s="251">
        <f>+J10</f>
        <v>872</v>
      </c>
    </row>
    <row r="10" spans="1:10" ht="35.25" customHeight="1" x14ac:dyDescent="0.25">
      <c r="A10" s="199"/>
      <c r="B10" s="252" t="s">
        <v>322</v>
      </c>
      <c r="C10" s="251"/>
      <c r="D10" s="251">
        <v>837000000</v>
      </c>
      <c r="E10" s="251">
        <f>+D10</f>
        <v>837000000</v>
      </c>
      <c r="F10" s="251">
        <v>71311128</v>
      </c>
      <c r="G10" s="251">
        <f>+F10</f>
        <v>71311128</v>
      </c>
      <c r="H10" s="251">
        <f>+G10</f>
        <v>71311128</v>
      </c>
      <c r="I10" s="251">
        <f>+I11</f>
        <v>0</v>
      </c>
      <c r="J10" s="251">
        <f>+J11</f>
        <v>872</v>
      </c>
    </row>
    <row r="11" spans="1:10" ht="60" customHeight="1" x14ac:dyDescent="0.25">
      <c r="A11" s="199"/>
      <c r="B11" s="208" t="s">
        <v>344</v>
      </c>
      <c r="C11" s="251"/>
      <c r="D11" s="251">
        <v>71312000</v>
      </c>
      <c r="E11" s="251">
        <f>+D11</f>
        <v>71312000</v>
      </c>
      <c r="F11" s="251">
        <f>+F10</f>
        <v>71311128</v>
      </c>
      <c r="G11" s="251">
        <f>+G10</f>
        <v>71311128</v>
      </c>
      <c r="H11" s="251">
        <f>+H10</f>
        <v>71311128</v>
      </c>
      <c r="I11" s="252">
        <v>0</v>
      </c>
      <c r="J11" s="251">
        <f>+D11-F11</f>
        <v>872</v>
      </c>
    </row>
    <row r="12" spans="1:10" ht="30" customHeight="1" x14ac:dyDescent="0.25">
      <c r="E12" s="253"/>
      <c r="F12" s="335" t="s">
        <v>323</v>
      </c>
      <c r="G12" s="335"/>
      <c r="H12" s="335"/>
      <c r="I12" s="335"/>
      <c r="J12" s="335"/>
    </row>
    <row r="13" spans="1:10" ht="19.5" customHeight="1" x14ac:dyDescent="0.25">
      <c r="B13" s="246" t="s">
        <v>324</v>
      </c>
      <c r="C13" s="311" t="s">
        <v>325</v>
      </c>
      <c r="D13" s="311"/>
      <c r="E13" s="311"/>
      <c r="F13" s="311" t="s">
        <v>326</v>
      </c>
      <c r="G13" s="311"/>
      <c r="H13" s="311"/>
      <c r="I13" s="311"/>
      <c r="J13" s="311"/>
    </row>
    <row r="14" spans="1:10" x14ac:dyDescent="0.25">
      <c r="E14" s="308"/>
      <c r="F14" s="312"/>
      <c r="G14" s="312"/>
      <c r="H14" s="312"/>
    </row>
    <row r="15" spans="1:10" x14ac:dyDescent="0.25">
      <c r="E15" s="253"/>
      <c r="F15" s="253"/>
      <c r="G15" s="253"/>
      <c r="H15" s="253"/>
    </row>
    <row r="16" spans="1:10" x14ac:dyDescent="0.25">
      <c r="E16" s="253"/>
      <c r="F16" s="253"/>
      <c r="G16" s="253"/>
      <c r="H16" s="253"/>
    </row>
    <row r="17" spans="1:8" ht="27.75" customHeight="1" x14ac:dyDescent="0.3">
      <c r="B17" s="246"/>
      <c r="D17" s="254"/>
      <c r="E17" s="311"/>
      <c r="F17" s="311"/>
      <c r="G17" s="311"/>
      <c r="H17" s="311"/>
    </row>
    <row r="18" spans="1:8" x14ac:dyDescent="0.25">
      <c r="A18" s="255"/>
      <c r="B18" s="256" t="s">
        <v>327</v>
      </c>
      <c r="C18" s="340" t="s">
        <v>327</v>
      </c>
      <c r="D18" s="340"/>
      <c r="E18" s="340"/>
      <c r="F18" s="253"/>
      <c r="G18" s="253"/>
      <c r="H18" s="253"/>
    </row>
    <row r="19" spans="1:8" x14ac:dyDescent="0.25">
      <c r="A19" s="255"/>
      <c r="B19" s="257"/>
      <c r="E19" s="253"/>
      <c r="F19" s="253"/>
      <c r="G19" s="253"/>
      <c r="H19" s="253"/>
    </row>
    <row r="20" spans="1:8" s="263" customFormat="1" x14ac:dyDescent="0.25">
      <c r="A20" s="258" t="s">
        <v>328</v>
      </c>
      <c r="B20" s="259"/>
      <c r="C20" s="260"/>
      <c r="D20" s="261"/>
      <c r="E20" s="262"/>
      <c r="F20" s="262"/>
      <c r="G20" s="262"/>
      <c r="H20" s="262"/>
    </row>
    <row r="21" spans="1:8" s="263" customFormat="1" x14ac:dyDescent="0.25">
      <c r="A21" s="264" t="s">
        <v>329</v>
      </c>
      <c r="B21" s="338" t="s">
        <v>330</v>
      </c>
      <c r="C21" s="338"/>
      <c r="D21" s="265">
        <v>0</v>
      </c>
      <c r="E21" s="262"/>
      <c r="F21" s="262"/>
      <c r="G21" s="262"/>
      <c r="H21" s="262"/>
    </row>
    <row r="22" spans="1:8" s="263" customFormat="1" x14ac:dyDescent="0.25">
      <c r="A22" s="264" t="s">
        <v>331</v>
      </c>
      <c r="B22" s="338" t="s">
        <v>332</v>
      </c>
      <c r="C22" s="338"/>
      <c r="D22" s="265" t="e">
        <f>+#REF!</f>
        <v>#REF!</v>
      </c>
      <c r="E22" s="262"/>
      <c r="F22" s="262"/>
      <c r="G22" s="262"/>
      <c r="H22" s="262"/>
    </row>
    <row r="23" spans="1:8" s="263" customFormat="1" x14ac:dyDescent="0.25">
      <c r="A23" s="264" t="s">
        <v>333</v>
      </c>
      <c r="B23" s="259" t="s">
        <v>334</v>
      </c>
      <c r="C23" s="260"/>
      <c r="D23" s="265">
        <f>+E9</f>
        <v>837000000</v>
      </c>
      <c r="E23" s="336"/>
      <c r="F23" s="336"/>
      <c r="G23" s="262"/>
      <c r="H23" s="262"/>
    </row>
    <row r="24" spans="1:8" s="263" customFormat="1" x14ac:dyDescent="0.25">
      <c r="A24" s="264" t="s">
        <v>335</v>
      </c>
      <c r="B24" s="266" t="s">
        <v>336</v>
      </c>
      <c r="C24" s="267"/>
      <c r="D24" s="265" t="e">
        <f>D21+D22-D23</f>
        <v>#REF!</v>
      </c>
      <c r="E24" s="336"/>
      <c r="F24" s="337"/>
      <c r="G24" s="262"/>
      <c r="H24" s="262"/>
    </row>
    <row r="25" spans="1:8" s="263" customFormat="1" x14ac:dyDescent="0.25">
      <c r="A25" s="264" t="s">
        <v>337</v>
      </c>
      <c r="B25" s="338" t="s">
        <v>338</v>
      </c>
      <c r="C25" s="338"/>
      <c r="D25" s="265"/>
      <c r="E25" s="262"/>
      <c r="F25" s="262"/>
      <c r="G25" s="262"/>
      <c r="H25" s="262"/>
    </row>
    <row r="26" spans="1:8" s="263" customFormat="1" x14ac:dyDescent="0.25">
      <c r="A26" s="264" t="s">
        <v>339</v>
      </c>
      <c r="B26" s="338" t="s">
        <v>340</v>
      </c>
      <c r="C26" s="338"/>
      <c r="D26" s="265"/>
      <c r="E26" s="262"/>
      <c r="F26" s="262"/>
      <c r="G26" s="262"/>
      <c r="H26" s="262"/>
    </row>
    <row r="27" spans="1:8" s="263" customFormat="1" x14ac:dyDescent="0.25">
      <c r="A27" s="264" t="s">
        <v>341</v>
      </c>
      <c r="B27" s="266" t="s">
        <v>342</v>
      </c>
      <c r="C27" s="267"/>
      <c r="D27" s="265"/>
      <c r="E27" s="262"/>
      <c r="F27" s="262"/>
      <c r="G27" s="262"/>
      <c r="H27" s="262"/>
    </row>
    <row r="28" spans="1:8" s="263" customFormat="1" x14ac:dyDescent="0.25">
      <c r="A28" s="268"/>
      <c r="B28" s="266"/>
      <c r="E28" s="262"/>
      <c r="F28" s="262"/>
      <c r="G28" s="262"/>
      <c r="H28" s="262"/>
    </row>
    <row r="29" spans="1:8" x14ac:dyDescent="0.25">
      <c r="A29" s="255"/>
      <c r="B29" s="257"/>
      <c r="E29" s="253"/>
      <c r="F29" s="253"/>
      <c r="G29" s="253"/>
      <c r="H29" s="253"/>
    </row>
    <row r="30" spans="1:8" x14ac:dyDescent="0.25">
      <c r="A30" s="255"/>
      <c r="B30" s="257"/>
      <c r="E30" s="253"/>
      <c r="F30" s="253"/>
      <c r="G30" s="253"/>
      <c r="H30" s="253"/>
    </row>
    <row r="31" spans="1:8" x14ac:dyDescent="0.25">
      <c r="A31" s="255"/>
      <c r="B31" s="257"/>
      <c r="E31" s="253"/>
      <c r="F31" s="253"/>
      <c r="G31" s="253"/>
      <c r="H31" s="253"/>
    </row>
    <row r="32" spans="1:8" x14ac:dyDescent="0.25">
      <c r="A32" s="255"/>
      <c r="B32" s="257"/>
      <c r="E32" s="253"/>
      <c r="F32" s="253"/>
      <c r="G32" s="253"/>
      <c r="H32" s="253"/>
    </row>
    <row r="33" spans="1:8" x14ac:dyDescent="0.25">
      <c r="A33" s="255"/>
      <c r="B33" s="257"/>
      <c r="E33" s="253"/>
      <c r="F33" s="253"/>
      <c r="G33" s="253"/>
      <c r="H33" s="253"/>
    </row>
    <row r="34" spans="1:8" x14ac:dyDescent="0.25">
      <c r="A34" s="255"/>
      <c r="B34" s="257"/>
      <c r="E34" s="253"/>
      <c r="F34" s="253"/>
      <c r="G34" s="253"/>
      <c r="H34" s="253"/>
    </row>
    <row r="35" spans="1:8" x14ac:dyDescent="0.25">
      <c r="A35" s="255"/>
      <c r="B35" s="257"/>
      <c r="E35" s="253"/>
      <c r="F35" s="253"/>
      <c r="G35" s="253"/>
      <c r="H35" s="253"/>
    </row>
    <row r="36" spans="1:8" x14ac:dyDescent="0.25">
      <c r="A36" s="255"/>
      <c r="B36" s="257"/>
      <c r="E36" s="253"/>
      <c r="F36" s="253"/>
      <c r="G36" s="253"/>
      <c r="H36" s="253"/>
    </row>
    <row r="37" spans="1:8" x14ac:dyDescent="0.25">
      <c r="A37" s="255"/>
      <c r="B37" s="257"/>
      <c r="E37" s="253"/>
      <c r="F37" s="253"/>
      <c r="G37" s="253"/>
      <c r="H37" s="253"/>
    </row>
    <row r="38" spans="1:8" x14ac:dyDescent="0.25">
      <c r="A38" s="255"/>
      <c r="B38" s="257"/>
      <c r="E38" s="253"/>
      <c r="F38" s="253"/>
      <c r="G38" s="253"/>
      <c r="H38" s="253"/>
    </row>
    <row r="39" spans="1:8" x14ac:dyDescent="0.25">
      <c r="A39" s="255"/>
      <c r="B39" s="257"/>
      <c r="E39" s="253"/>
      <c r="F39" s="253"/>
      <c r="G39" s="253"/>
      <c r="H39" s="253"/>
    </row>
    <row r="40" spans="1:8" x14ac:dyDescent="0.25">
      <c r="A40" s="255"/>
      <c r="B40" s="257"/>
      <c r="E40" s="253"/>
      <c r="F40" s="253"/>
      <c r="G40" s="253"/>
      <c r="H40" s="253"/>
    </row>
    <row r="41" spans="1:8" x14ac:dyDescent="0.25">
      <c r="A41" s="255"/>
      <c r="B41" s="257"/>
      <c r="E41" s="253"/>
      <c r="F41" s="253"/>
      <c r="G41" s="253"/>
      <c r="H41" s="253"/>
    </row>
    <row r="42" spans="1:8" x14ac:dyDescent="0.25">
      <c r="A42" s="255"/>
      <c r="B42" s="257"/>
      <c r="E42" s="253"/>
      <c r="F42" s="253"/>
      <c r="G42" s="253"/>
      <c r="H42" s="253"/>
    </row>
    <row r="43" spans="1:8" x14ac:dyDescent="0.25">
      <c r="A43" s="255"/>
      <c r="B43" s="257"/>
      <c r="E43" s="253"/>
      <c r="F43" s="253"/>
      <c r="G43" s="253"/>
      <c r="H43" s="253"/>
    </row>
    <row r="44" spans="1:8" x14ac:dyDescent="0.25">
      <c r="A44" s="255"/>
      <c r="B44" s="257"/>
      <c r="E44" s="253"/>
      <c r="F44" s="253"/>
      <c r="G44" s="253"/>
      <c r="H44" s="253"/>
    </row>
    <row r="45" spans="1:8" x14ac:dyDescent="0.25">
      <c r="A45" s="255"/>
      <c r="B45" s="257"/>
      <c r="E45" s="253"/>
      <c r="F45" s="253"/>
      <c r="G45" s="253"/>
      <c r="H45" s="253"/>
    </row>
    <row r="46" spans="1:8" x14ac:dyDescent="0.25">
      <c r="A46" s="255"/>
      <c r="B46" s="257"/>
      <c r="E46" s="253"/>
      <c r="F46" s="253"/>
      <c r="G46" s="253"/>
      <c r="H46" s="253"/>
    </row>
    <row r="47" spans="1:8" x14ac:dyDescent="0.25">
      <c r="A47" s="255"/>
      <c r="B47" s="257"/>
      <c r="E47" s="253"/>
      <c r="F47" s="253"/>
      <c r="G47" s="253"/>
      <c r="H47" s="253"/>
    </row>
    <row r="48" spans="1:8" x14ac:dyDescent="0.25">
      <c r="A48" s="255"/>
      <c r="B48" s="257"/>
      <c r="E48" s="253"/>
      <c r="F48" s="253"/>
      <c r="G48" s="253"/>
      <c r="H48" s="253"/>
    </row>
    <row r="49" spans="1:8" x14ac:dyDescent="0.25">
      <c r="A49" s="255"/>
      <c r="B49" s="257"/>
      <c r="E49" s="253"/>
      <c r="F49" s="253"/>
      <c r="G49" s="253"/>
      <c r="H49" s="253"/>
    </row>
    <row r="50" spans="1:8" x14ac:dyDescent="0.25">
      <c r="A50" s="255"/>
      <c r="B50" s="257"/>
      <c r="E50" s="253"/>
      <c r="F50" s="253"/>
      <c r="G50" s="253"/>
      <c r="H50" s="253"/>
    </row>
    <row r="51" spans="1:8" x14ac:dyDescent="0.25">
      <c r="A51" s="255"/>
      <c r="B51" s="257"/>
      <c r="E51" s="253"/>
      <c r="F51" s="253"/>
      <c r="G51" s="253"/>
      <c r="H51" s="253"/>
    </row>
    <row r="52" spans="1:8" x14ac:dyDescent="0.25">
      <c r="A52" s="255"/>
      <c r="B52" s="257"/>
      <c r="E52" s="253"/>
      <c r="F52" s="253"/>
      <c r="G52" s="253"/>
      <c r="H52" s="253"/>
    </row>
    <row r="53" spans="1:8" x14ac:dyDescent="0.25">
      <c r="A53" s="255"/>
      <c r="B53" s="257"/>
      <c r="E53" s="253"/>
      <c r="F53" s="253"/>
      <c r="G53" s="253"/>
      <c r="H53" s="253"/>
    </row>
    <row r="54" spans="1:8" x14ac:dyDescent="0.25">
      <c r="A54" s="255"/>
      <c r="B54" s="257"/>
      <c r="E54" s="253"/>
      <c r="F54" s="253"/>
      <c r="G54" s="253"/>
      <c r="H54" s="253"/>
    </row>
    <row r="55" spans="1:8" x14ac:dyDescent="0.25">
      <c r="A55" s="255"/>
      <c r="B55" s="257"/>
      <c r="E55" s="253"/>
      <c r="F55" s="253"/>
      <c r="G55" s="253"/>
      <c r="H55" s="253"/>
    </row>
    <row r="56" spans="1:8" x14ac:dyDescent="0.25">
      <c r="A56" s="255"/>
      <c r="B56" s="257"/>
      <c r="E56" s="253"/>
      <c r="F56" s="253"/>
      <c r="G56" s="253"/>
      <c r="H56" s="253"/>
    </row>
    <row r="57" spans="1:8" x14ac:dyDescent="0.25">
      <c r="A57" s="255"/>
      <c r="B57" s="257"/>
      <c r="E57" s="253"/>
      <c r="F57" s="253"/>
      <c r="G57" s="253"/>
      <c r="H57" s="253"/>
    </row>
    <row r="58" spans="1:8" x14ac:dyDescent="0.25">
      <c r="A58" s="255"/>
      <c r="B58" s="257"/>
      <c r="E58" s="253"/>
      <c r="F58" s="253"/>
      <c r="G58" s="253"/>
      <c r="H58" s="253"/>
    </row>
    <row r="59" spans="1:8" x14ac:dyDescent="0.25">
      <c r="A59" s="255"/>
      <c r="B59" s="257"/>
      <c r="E59" s="253"/>
      <c r="F59" s="253"/>
      <c r="G59" s="253"/>
      <c r="H59" s="253"/>
    </row>
  </sheetData>
  <mergeCells count="17">
    <mergeCell ref="E23:F23"/>
    <mergeCell ref="E24:F24"/>
    <mergeCell ref="B25:C25"/>
    <mergeCell ref="B26:C26"/>
    <mergeCell ref="A5:J5"/>
    <mergeCell ref="F13:J13"/>
    <mergeCell ref="E14:H14"/>
    <mergeCell ref="E17:H17"/>
    <mergeCell ref="C18:E18"/>
    <mergeCell ref="B21:C21"/>
    <mergeCell ref="B22:C22"/>
    <mergeCell ref="C13:E13"/>
    <mergeCell ref="G1:H1"/>
    <mergeCell ref="A3:J3"/>
    <mergeCell ref="A4:J4"/>
    <mergeCell ref="F6:J6"/>
    <mergeCell ref="F12:J12"/>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75"/>
  <sheetViews>
    <sheetView topLeftCell="A61" workbookViewId="0">
      <selection activeCell="B16" sqref="B16"/>
    </sheetView>
  </sheetViews>
  <sheetFormatPr defaultColWidth="9" defaultRowHeight="14.25" x14ac:dyDescent="0.2"/>
  <cols>
    <col min="1" max="1" width="4.42578125" style="51" customWidth="1"/>
    <col min="2" max="2" width="63.7109375" style="1" customWidth="1"/>
    <col min="3" max="3" width="17.42578125" style="1" customWidth="1"/>
    <col min="4" max="16384" width="9" style="1"/>
  </cols>
  <sheetData>
    <row r="1" spans="1:5" ht="57.75" customHeight="1" x14ac:dyDescent="0.2">
      <c r="A1" s="282" t="s">
        <v>143</v>
      </c>
      <c r="B1" s="283"/>
      <c r="C1" s="283"/>
    </row>
    <row r="2" spans="1:5" ht="15.75" x14ac:dyDescent="0.25">
      <c r="A2" s="284" t="s">
        <v>0</v>
      </c>
      <c r="B2" s="284"/>
      <c r="C2" s="9"/>
    </row>
    <row r="3" spans="1:5" ht="15.75" x14ac:dyDescent="0.25">
      <c r="A3" s="284" t="s">
        <v>19</v>
      </c>
      <c r="B3" s="284"/>
      <c r="C3" s="9"/>
    </row>
    <row r="4" spans="1:5" ht="15.75" x14ac:dyDescent="0.25">
      <c r="A4" s="278" t="s">
        <v>38</v>
      </c>
      <c r="B4" s="278"/>
      <c r="C4" s="278"/>
    </row>
    <row r="5" spans="1:5" s="2" customFormat="1" ht="18" x14ac:dyDescent="0.25">
      <c r="A5" s="275" t="s">
        <v>58</v>
      </c>
      <c r="B5" s="275"/>
      <c r="C5" s="275"/>
      <c r="D5" s="3"/>
      <c r="E5" s="5"/>
    </row>
    <row r="6" spans="1:5" s="2" customFormat="1" ht="18" x14ac:dyDescent="0.25">
      <c r="A6" s="279" t="s">
        <v>76</v>
      </c>
      <c r="B6" s="279"/>
      <c r="C6" s="279"/>
      <c r="D6" s="3"/>
      <c r="E6" s="5"/>
    </row>
    <row r="7" spans="1:5" ht="15.75" x14ac:dyDescent="0.25">
      <c r="A7" s="47"/>
      <c r="B7" s="9"/>
      <c r="C7" s="26" t="s">
        <v>40</v>
      </c>
    </row>
    <row r="8" spans="1:5" s="52" customFormat="1" ht="31.5" x14ac:dyDescent="0.25">
      <c r="A8" s="20" t="s">
        <v>26</v>
      </c>
      <c r="B8" s="34" t="s">
        <v>24</v>
      </c>
      <c r="C8" s="34" t="s">
        <v>39</v>
      </c>
    </row>
    <row r="9" spans="1:5" s="28" customFormat="1" ht="15.75" x14ac:dyDescent="0.25">
      <c r="A9" s="48" t="s">
        <v>5</v>
      </c>
      <c r="B9" s="38" t="s">
        <v>79</v>
      </c>
      <c r="C9" s="27"/>
    </row>
    <row r="10" spans="1:5" ht="15.75" x14ac:dyDescent="0.25">
      <c r="A10" s="48">
        <v>1</v>
      </c>
      <c r="B10" s="38" t="s">
        <v>80</v>
      </c>
      <c r="C10" s="27"/>
    </row>
    <row r="11" spans="1:5" ht="15.75" x14ac:dyDescent="0.25">
      <c r="A11" s="48" t="s">
        <v>81</v>
      </c>
      <c r="B11" s="38" t="s">
        <v>82</v>
      </c>
      <c r="C11" s="27"/>
    </row>
    <row r="12" spans="1:5" ht="15.75" x14ac:dyDescent="0.25">
      <c r="A12" s="48"/>
      <c r="B12" s="38" t="s">
        <v>83</v>
      </c>
      <c r="C12" s="27"/>
    </row>
    <row r="13" spans="1:5" s="28" customFormat="1" ht="15.75" x14ac:dyDescent="0.25">
      <c r="A13" s="48"/>
      <c r="B13" s="38" t="s">
        <v>84</v>
      </c>
      <c r="C13" s="27"/>
    </row>
    <row r="14" spans="1:5" ht="15.75" x14ac:dyDescent="0.25">
      <c r="A14" s="48"/>
      <c r="B14" s="38" t="s">
        <v>85</v>
      </c>
      <c r="C14" s="27"/>
    </row>
    <row r="15" spans="1:5" ht="15.75" x14ac:dyDescent="0.25">
      <c r="A15" s="48" t="s">
        <v>86</v>
      </c>
      <c r="B15" s="38" t="s">
        <v>87</v>
      </c>
      <c r="C15" s="27"/>
    </row>
    <row r="16" spans="1:5" s="28" customFormat="1" ht="15.75" x14ac:dyDescent="0.25">
      <c r="A16" s="48"/>
      <c r="B16" s="38" t="s">
        <v>88</v>
      </c>
      <c r="C16" s="27"/>
    </row>
    <row r="17" spans="1:3" ht="15.75" x14ac:dyDescent="0.25">
      <c r="A17" s="48"/>
      <c r="B17" s="38" t="s">
        <v>89</v>
      </c>
      <c r="C17" s="27"/>
    </row>
    <row r="18" spans="1:3" ht="15.75" x14ac:dyDescent="0.25">
      <c r="A18" s="48"/>
      <c r="B18" s="38" t="s">
        <v>85</v>
      </c>
      <c r="C18" s="27"/>
    </row>
    <row r="19" spans="1:3" ht="15.75" x14ac:dyDescent="0.25">
      <c r="A19" s="48">
        <v>2</v>
      </c>
      <c r="B19" s="38" t="s">
        <v>90</v>
      </c>
      <c r="C19" s="27"/>
    </row>
    <row r="20" spans="1:3" ht="15.75" x14ac:dyDescent="0.25">
      <c r="A20" s="48" t="s">
        <v>91</v>
      </c>
      <c r="B20" s="38" t="s">
        <v>92</v>
      </c>
      <c r="C20" s="27"/>
    </row>
    <row r="21" spans="1:3" ht="15.75" x14ac:dyDescent="0.25">
      <c r="A21" s="48" t="s">
        <v>93</v>
      </c>
      <c r="B21" s="38" t="s">
        <v>94</v>
      </c>
      <c r="C21" s="27"/>
    </row>
    <row r="22" spans="1:3" ht="15.75" x14ac:dyDescent="0.25">
      <c r="A22" s="48" t="s">
        <v>95</v>
      </c>
      <c r="B22" s="38" t="s">
        <v>96</v>
      </c>
      <c r="C22" s="27"/>
    </row>
    <row r="23" spans="1:3" ht="15.75" x14ac:dyDescent="0.25">
      <c r="A23" s="48" t="s">
        <v>97</v>
      </c>
      <c r="B23" s="38" t="s">
        <v>32</v>
      </c>
      <c r="C23" s="27"/>
    </row>
    <row r="24" spans="1:3" ht="15.75" x14ac:dyDescent="0.25">
      <c r="A24" s="48" t="s">
        <v>93</v>
      </c>
      <c r="B24" s="38" t="s">
        <v>98</v>
      </c>
      <c r="C24" s="27"/>
    </row>
    <row r="25" spans="1:3" ht="15.75" x14ac:dyDescent="0.25">
      <c r="A25" s="48" t="s">
        <v>95</v>
      </c>
      <c r="B25" s="38" t="s">
        <v>99</v>
      </c>
      <c r="C25" s="27"/>
    </row>
    <row r="26" spans="1:3" ht="15.75" x14ac:dyDescent="0.25">
      <c r="A26" s="48">
        <v>3</v>
      </c>
      <c r="B26" s="38" t="s">
        <v>100</v>
      </c>
      <c r="C26" s="27"/>
    </row>
    <row r="27" spans="1:3" ht="15.75" x14ac:dyDescent="0.25">
      <c r="A27" s="48" t="s">
        <v>101</v>
      </c>
      <c r="B27" s="38" t="s">
        <v>82</v>
      </c>
      <c r="C27" s="27"/>
    </row>
    <row r="28" spans="1:3" ht="15.75" x14ac:dyDescent="0.25">
      <c r="A28" s="48"/>
      <c r="B28" s="38" t="s">
        <v>83</v>
      </c>
      <c r="C28" s="27"/>
    </row>
    <row r="29" spans="1:3" ht="15.75" x14ac:dyDescent="0.25">
      <c r="A29" s="48"/>
      <c r="B29" s="38" t="s">
        <v>84</v>
      </c>
      <c r="C29" s="27"/>
    </row>
    <row r="30" spans="1:3" ht="15.75" x14ac:dyDescent="0.25">
      <c r="A30" s="48"/>
      <c r="B30" s="38" t="s">
        <v>85</v>
      </c>
      <c r="C30" s="27"/>
    </row>
    <row r="31" spans="1:3" ht="15.75" x14ac:dyDescent="0.25">
      <c r="A31" s="48" t="s">
        <v>102</v>
      </c>
      <c r="B31" s="38" t="s">
        <v>87</v>
      </c>
      <c r="C31" s="27"/>
    </row>
    <row r="32" spans="1:3" ht="15.75" x14ac:dyDescent="0.25">
      <c r="A32" s="48"/>
      <c r="B32" s="38" t="s">
        <v>88</v>
      </c>
      <c r="C32" s="24"/>
    </row>
    <row r="33" spans="1:3" ht="15.75" x14ac:dyDescent="0.25">
      <c r="A33" s="48"/>
      <c r="B33" s="38" t="s">
        <v>89</v>
      </c>
      <c r="C33" s="29"/>
    </row>
    <row r="34" spans="1:3" ht="15.75" x14ac:dyDescent="0.25">
      <c r="A34" s="48"/>
      <c r="B34" s="38" t="s">
        <v>85</v>
      </c>
      <c r="C34" s="29"/>
    </row>
    <row r="35" spans="1:3" ht="15.75" x14ac:dyDescent="0.25">
      <c r="A35" s="48" t="s">
        <v>9</v>
      </c>
      <c r="B35" s="38" t="s">
        <v>103</v>
      </c>
      <c r="C35" s="30"/>
    </row>
    <row r="36" spans="1:3" ht="15.75" x14ac:dyDescent="0.25">
      <c r="A36" s="48">
        <v>1</v>
      </c>
      <c r="B36" s="38" t="s">
        <v>32</v>
      </c>
      <c r="C36" s="30"/>
    </row>
    <row r="37" spans="1:3" ht="15.75" x14ac:dyDescent="0.25">
      <c r="A37" s="48" t="s">
        <v>81</v>
      </c>
      <c r="B37" s="38" t="s">
        <v>98</v>
      </c>
      <c r="C37" s="30"/>
    </row>
    <row r="38" spans="1:3" ht="15.75" x14ac:dyDescent="0.25">
      <c r="A38" s="48" t="s">
        <v>86</v>
      </c>
      <c r="B38" s="38" t="s">
        <v>99</v>
      </c>
      <c r="C38" s="30"/>
    </row>
    <row r="39" spans="1:3" ht="15.75" x14ac:dyDescent="0.25">
      <c r="A39" s="49">
        <v>2</v>
      </c>
      <c r="B39" s="38" t="s">
        <v>104</v>
      </c>
      <c r="C39" s="30"/>
    </row>
    <row r="40" spans="1:3" ht="15.75" x14ac:dyDescent="0.25">
      <c r="A40" s="49" t="s">
        <v>91</v>
      </c>
      <c r="B40" s="38" t="s">
        <v>105</v>
      </c>
      <c r="C40" s="30"/>
    </row>
    <row r="41" spans="1:3" ht="15.75" x14ac:dyDescent="0.25">
      <c r="A41" s="50"/>
      <c r="B41" s="41" t="s">
        <v>106</v>
      </c>
      <c r="C41" s="30"/>
    </row>
    <row r="42" spans="1:3" ht="15.75" x14ac:dyDescent="0.25">
      <c r="A42" s="50"/>
      <c r="B42" s="41" t="s">
        <v>107</v>
      </c>
      <c r="C42" s="30"/>
    </row>
    <row r="43" spans="1:3" ht="15.75" x14ac:dyDescent="0.25">
      <c r="A43" s="50"/>
      <c r="B43" s="41" t="s">
        <v>108</v>
      </c>
      <c r="C43" s="30"/>
    </row>
    <row r="44" spans="1:3" ht="15.75" x14ac:dyDescent="0.25">
      <c r="A44" s="49" t="s">
        <v>97</v>
      </c>
      <c r="B44" s="38" t="s">
        <v>109</v>
      </c>
      <c r="C44" s="30"/>
    </row>
    <row r="45" spans="1:3" ht="15.75" x14ac:dyDescent="0.25">
      <c r="A45" s="49" t="s">
        <v>110</v>
      </c>
      <c r="B45" s="38" t="s">
        <v>111</v>
      </c>
      <c r="C45" s="30"/>
    </row>
    <row r="46" spans="1:3" ht="15.75" x14ac:dyDescent="0.25">
      <c r="A46" s="48">
        <v>3</v>
      </c>
      <c r="B46" s="38" t="s">
        <v>112</v>
      </c>
      <c r="C46" s="30"/>
    </row>
    <row r="47" spans="1:3" ht="15.75" x14ac:dyDescent="0.25">
      <c r="A47" s="48" t="s">
        <v>101</v>
      </c>
      <c r="B47" s="38" t="s">
        <v>94</v>
      </c>
      <c r="C47" s="30"/>
    </row>
    <row r="48" spans="1:3" ht="15.75" x14ac:dyDescent="0.25">
      <c r="A48" s="48" t="s">
        <v>102</v>
      </c>
      <c r="B48" s="38" t="s">
        <v>111</v>
      </c>
      <c r="C48" s="30"/>
    </row>
    <row r="49" spans="1:3" ht="15.75" x14ac:dyDescent="0.25">
      <c r="A49" s="48">
        <v>4</v>
      </c>
      <c r="B49" s="38" t="s">
        <v>113</v>
      </c>
      <c r="C49" s="30"/>
    </row>
    <row r="50" spans="1:3" ht="15.75" x14ac:dyDescent="0.25">
      <c r="A50" s="48" t="s">
        <v>114</v>
      </c>
      <c r="B50" s="38" t="s">
        <v>94</v>
      </c>
      <c r="C50" s="30"/>
    </row>
    <row r="51" spans="1:3" ht="15.75" x14ac:dyDescent="0.25">
      <c r="A51" s="48" t="s">
        <v>115</v>
      </c>
      <c r="B51" s="38" t="s">
        <v>111</v>
      </c>
      <c r="C51" s="30"/>
    </row>
    <row r="52" spans="1:3" ht="15.75" x14ac:dyDescent="0.25">
      <c r="A52" s="48">
        <v>5</v>
      </c>
      <c r="B52" s="38" t="s">
        <v>116</v>
      </c>
      <c r="C52" s="30"/>
    </row>
    <row r="53" spans="1:3" ht="15.75" x14ac:dyDescent="0.25">
      <c r="A53" s="48" t="s">
        <v>117</v>
      </c>
      <c r="B53" s="38" t="s">
        <v>94</v>
      </c>
      <c r="C53" s="30"/>
    </row>
    <row r="54" spans="1:3" ht="15.75" x14ac:dyDescent="0.25">
      <c r="A54" s="48" t="s">
        <v>118</v>
      </c>
      <c r="B54" s="38" t="s">
        <v>111</v>
      </c>
      <c r="C54" s="30"/>
    </row>
    <row r="55" spans="1:3" ht="15.75" x14ac:dyDescent="0.25">
      <c r="A55" s="48">
        <v>6</v>
      </c>
      <c r="B55" s="38" t="s">
        <v>139</v>
      </c>
      <c r="C55" s="30"/>
    </row>
    <row r="56" spans="1:3" ht="15.75" x14ac:dyDescent="0.25">
      <c r="A56" s="48" t="s">
        <v>120</v>
      </c>
      <c r="B56" s="38" t="s">
        <v>94</v>
      </c>
      <c r="C56" s="30"/>
    </row>
    <row r="57" spans="1:3" ht="15.75" x14ac:dyDescent="0.25">
      <c r="A57" s="48" t="s">
        <v>121</v>
      </c>
      <c r="B57" s="38" t="s">
        <v>111</v>
      </c>
      <c r="C57" s="30"/>
    </row>
    <row r="58" spans="1:3" ht="15.75" x14ac:dyDescent="0.25">
      <c r="A58" s="48">
        <v>7</v>
      </c>
      <c r="B58" s="38" t="s">
        <v>31</v>
      </c>
      <c r="C58" s="30"/>
    </row>
    <row r="59" spans="1:3" ht="15.75" x14ac:dyDescent="0.25">
      <c r="A59" s="48" t="s">
        <v>122</v>
      </c>
      <c r="B59" s="38" t="s">
        <v>94</v>
      </c>
      <c r="C59" s="30"/>
    </row>
    <row r="60" spans="1:3" ht="15.75" x14ac:dyDescent="0.25">
      <c r="A60" s="48" t="s">
        <v>123</v>
      </c>
      <c r="B60" s="38" t="s">
        <v>111</v>
      </c>
      <c r="C60" s="30"/>
    </row>
    <row r="61" spans="1:3" ht="15.75" x14ac:dyDescent="0.25">
      <c r="A61" s="48">
        <v>8</v>
      </c>
      <c r="B61" s="38" t="s">
        <v>124</v>
      </c>
      <c r="C61" s="30"/>
    </row>
    <row r="62" spans="1:3" ht="15.75" x14ac:dyDescent="0.25">
      <c r="A62" s="48" t="s">
        <v>125</v>
      </c>
      <c r="B62" s="38" t="s">
        <v>94</v>
      </c>
      <c r="C62" s="30"/>
    </row>
    <row r="63" spans="1:3" ht="15.75" x14ac:dyDescent="0.25">
      <c r="A63" s="48" t="s">
        <v>126</v>
      </c>
      <c r="B63" s="38" t="s">
        <v>111</v>
      </c>
      <c r="C63" s="30"/>
    </row>
    <row r="64" spans="1:3" ht="15.75" x14ac:dyDescent="0.25">
      <c r="A64" s="48">
        <v>9</v>
      </c>
      <c r="B64" s="38" t="s">
        <v>127</v>
      </c>
      <c r="C64" s="30"/>
    </row>
    <row r="65" spans="1:5" ht="15.75" x14ac:dyDescent="0.25">
      <c r="A65" s="48" t="s">
        <v>128</v>
      </c>
      <c r="B65" s="38" t="s">
        <v>94</v>
      </c>
      <c r="C65" s="30"/>
    </row>
    <row r="66" spans="1:5" ht="15.75" x14ac:dyDescent="0.25">
      <c r="A66" s="48" t="s">
        <v>129</v>
      </c>
      <c r="B66" s="38" t="s">
        <v>111</v>
      </c>
      <c r="C66" s="30"/>
    </row>
    <row r="67" spans="1:5" ht="15.75" x14ac:dyDescent="0.25">
      <c r="A67" s="48">
        <v>10</v>
      </c>
      <c r="B67" s="38" t="s">
        <v>30</v>
      </c>
      <c r="C67" s="30"/>
    </row>
    <row r="68" spans="1:5" ht="15.75" customHeight="1" x14ac:dyDescent="0.25">
      <c r="A68" s="48" t="s">
        <v>130</v>
      </c>
      <c r="B68" s="38" t="s">
        <v>94</v>
      </c>
      <c r="C68" s="30"/>
    </row>
    <row r="69" spans="1:5" ht="15.75" customHeight="1" x14ac:dyDescent="0.25">
      <c r="A69" s="48" t="s">
        <v>131</v>
      </c>
      <c r="B69" s="38" t="s">
        <v>111</v>
      </c>
      <c r="C69" s="30"/>
    </row>
    <row r="70" spans="1:5" s="2" customFormat="1" ht="15.75" customHeight="1" x14ac:dyDescent="0.25">
      <c r="A70" s="48">
        <v>11</v>
      </c>
      <c r="B70" s="15" t="s">
        <v>34</v>
      </c>
      <c r="C70" s="13"/>
      <c r="D70" s="21"/>
      <c r="E70" s="8"/>
    </row>
    <row r="71" spans="1:5" s="2" customFormat="1" ht="15.75" customHeight="1" x14ac:dyDescent="0.25">
      <c r="A71" s="48">
        <v>1</v>
      </c>
      <c r="B71" s="17" t="s">
        <v>35</v>
      </c>
      <c r="C71" s="13"/>
      <c r="D71" s="22"/>
      <c r="E71" s="5"/>
    </row>
    <row r="72" spans="1:5" s="2" customFormat="1" ht="15.75" customHeight="1" x14ac:dyDescent="0.25">
      <c r="A72" s="48"/>
      <c r="B72" s="31" t="s">
        <v>36</v>
      </c>
      <c r="C72" s="18"/>
      <c r="D72" s="5"/>
      <c r="E72" s="5"/>
    </row>
    <row r="73" spans="1:5" s="2" customFormat="1" ht="15.75" customHeight="1" x14ac:dyDescent="0.25">
      <c r="A73" s="48">
        <v>2</v>
      </c>
      <c r="B73" s="15" t="s">
        <v>34</v>
      </c>
      <c r="C73" s="18"/>
      <c r="D73" s="5"/>
      <c r="E73" s="5"/>
    </row>
    <row r="74" spans="1:5" s="2" customFormat="1" ht="15.75" customHeight="1" x14ac:dyDescent="0.25">
      <c r="A74" s="48"/>
      <c r="B74" s="31" t="s">
        <v>37</v>
      </c>
      <c r="C74" s="25"/>
    </row>
    <row r="75" spans="1:5" ht="15.75" customHeight="1" x14ac:dyDescent="0.2"/>
  </sheetData>
  <mergeCells count="6">
    <mergeCell ref="A1:C1"/>
    <mergeCell ref="A6:C6"/>
    <mergeCell ref="A4:C4"/>
    <mergeCell ref="A2:B2"/>
    <mergeCell ref="A3:B3"/>
    <mergeCell ref="A5:C5"/>
  </mergeCells>
  <pageMargins left="0.51181102362204722" right="0.11811023622047245" top="0.70866141732283472" bottom="0.55118110236220474"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24"/>
  <sheetViews>
    <sheetView workbookViewId="0">
      <selection activeCell="C39" sqref="C39"/>
    </sheetView>
  </sheetViews>
  <sheetFormatPr defaultColWidth="9" defaultRowHeight="18" x14ac:dyDescent="0.25"/>
  <cols>
    <col min="1" max="1" width="5.140625" style="2" customWidth="1"/>
    <col min="2" max="2" width="44.5703125" style="2" customWidth="1"/>
    <col min="3" max="3" width="15" style="64" customWidth="1"/>
    <col min="4" max="4" width="12.7109375" style="74" customWidth="1"/>
    <col min="5" max="5" width="9.28515625" style="74" customWidth="1"/>
    <col min="6" max="6" width="11.7109375" style="74" customWidth="1"/>
    <col min="7" max="7" width="9" style="74"/>
    <col min="8" max="16384" width="9" style="2"/>
  </cols>
  <sheetData>
    <row r="1" spans="1:8" ht="38.25" customHeight="1" x14ac:dyDescent="0.25">
      <c r="A1" s="285" t="s">
        <v>144</v>
      </c>
      <c r="B1" s="285"/>
      <c r="C1" s="285"/>
      <c r="D1" s="285"/>
      <c r="E1" s="285"/>
      <c r="F1" s="285"/>
      <c r="G1" s="65"/>
      <c r="H1" s="3"/>
    </row>
    <row r="2" spans="1:8" x14ac:dyDescent="0.25">
      <c r="A2" s="286" t="s">
        <v>178</v>
      </c>
      <c r="B2" s="286"/>
      <c r="C2" s="116"/>
      <c r="D2" s="117"/>
      <c r="E2" s="287"/>
      <c r="F2" s="287"/>
      <c r="G2" s="67"/>
      <c r="H2" s="5"/>
    </row>
    <row r="3" spans="1:8" x14ac:dyDescent="0.25">
      <c r="A3" s="286" t="s">
        <v>19</v>
      </c>
      <c r="B3" s="286"/>
      <c r="C3" s="116"/>
      <c r="D3" s="117"/>
      <c r="E3" s="117"/>
      <c r="F3" s="118"/>
      <c r="G3" s="67"/>
      <c r="H3" s="5"/>
    </row>
    <row r="4" spans="1:8" ht="24.75" customHeight="1" x14ac:dyDescent="0.25">
      <c r="A4" s="288" t="s">
        <v>269</v>
      </c>
      <c r="B4" s="288"/>
      <c r="C4" s="288"/>
      <c r="D4" s="288"/>
      <c r="E4" s="288"/>
      <c r="F4" s="288"/>
      <c r="G4" s="67"/>
      <c r="H4" s="5"/>
    </row>
    <row r="5" spans="1:8" ht="24.75" customHeight="1" x14ac:dyDescent="0.25">
      <c r="A5" s="119"/>
      <c r="B5" s="119"/>
      <c r="C5" s="120"/>
      <c r="D5" s="121"/>
      <c r="E5" s="291" t="s">
        <v>268</v>
      </c>
      <c r="F5" s="291"/>
      <c r="G5" s="68"/>
      <c r="H5" s="5"/>
    </row>
    <row r="6" spans="1:8" ht="20.25" customHeight="1" x14ac:dyDescent="0.25">
      <c r="A6" s="292" t="s">
        <v>26</v>
      </c>
      <c r="B6" s="293" t="s">
        <v>24</v>
      </c>
      <c r="C6" s="294" t="s">
        <v>77</v>
      </c>
      <c r="D6" s="295" t="s">
        <v>270</v>
      </c>
      <c r="E6" s="296" t="s">
        <v>71</v>
      </c>
      <c r="F6" s="296"/>
      <c r="G6" s="67"/>
      <c r="H6" s="5"/>
    </row>
    <row r="7" spans="1:8" ht="32.25" customHeight="1" x14ac:dyDescent="0.25">
      <c r="A7" s="293"/>
      <c r="B7" s="293"/>
      <c r="C7" s="294"/>
      <c r="D7" s="295"/>
      <c r="E7" s="69" t="s">
        <v>72</v>
      </c>
      <c r="F7" s="136" t="s">
        <v>73</v>
      </c>
      <c r="G7" s="67"/>
      <c r="H7" s="5"/>
    </row>
    <row r="8" spans="1:8" s="78" customFormat="1" x14ac:dyDescent="0.25">
      <c r="A8" s="141" t="s">
        <v>4</v>
      </c>
      <c r="B8" s="142" t="s">
        <v>79</v>
      </c>
      <c r="C8" s="143"/>
      <c r="D8" s="122"/>
      <c r="E8" s="122"/>
      <c r="F8" s="122"/>
      <c r="G8" s="66"/>
      <c r="H8" s="4"/>
    </row>
    <row r="9" spans="1:8" s="78" customFormat="1" x14ac:dyDescent="0.25">
      <c r="A9" s="141">
        <v>1</v>
      </c>
      <c r="B9" s="142" t="s">
        <v>180</v>
      </c>
      <c r="C9" s="143">
        <v>6632000</v>
      </c>
      <c r="D9" s="122"/>
      <c r="E9" s="122"/>
      <c r="F9" s="122"/>
      <c r="G9" s="66"/>
      <c r="H9" s="4"/>
    </row>
    <row r="10" spans="1:8" s="78" customFormat="1" x14ac:dyDescent="0.25">
      <c r="A10" s="144"/>
      <c r="B10" s="145" t="s">
        <v>45</v>
      </c>
      <c r="C10" s="143">
        <v>0</v>
      </c>
      <c r="D10" s="122"/>
      <c r="E10" s="122"/>
      <c r="F10" s="122"/>
      <c r="G10" s="66"/>
      <c r="H10" s="4"/>
    </row>
    <row r="11" spans="1:8" s="78" customFormat="1" ht="28.5" x14ac:dyDescent="0.25">
      <c r="A11" s="141" t="s">
        <v>93</v>
      </c>
      <c r="B11" s="146" t="s">
        <v>181</v>
      </c>
      <c r="C11" s="143">
        <v>60</v>
      </c>
      <c r="D11" s="122"/>
      <c r="E11" s="122"/>
      <c r="F11" s="122"/>
      <c r="G11" s="66"/>
      <c r="H11" s="4"/>
    </row>
    <row r="12" spans="1:8" s="78" customFormat="1" x14ac:dyDescent="0.25">
      <c r="A12" s="147" t="s">
        <v>81</v>
      </c>
      <c r="B12" s="148" t="s">
        <v>182</v>
      </c>
      <c r="C12" s="143">
        <v>5102000</v>
      </c>
      <c r="D12" s="122"/>
      <c r="E12" s="122"/>
      <c r="F12" s="122"/>
      <c r="G12" s="66"/>
      <c r="H12" s="4"/>
    </row>
    <row r="13" spans="1:8" s="78" customFormat="1" x14ac:dyDescent="0.25">
      <c r="A13" s="149"/>
      <c r="B13" s="150" t="s">
        <v>183</v>
      </c>
      <c r="C13" s="143">
        <v>5000</v>
      </c>
      <c r="D13" s="122"/>
      <c r="E13" s="122"/>
      <c r="F13" s="122"/>
      <c r="G13" s="66"/>
      <c r="H13" s="4"/>
    </row>
    <row r="14" spans="1:8" s="78" customFormat="1" x14ac:dyDescent="0.25">
      <c r="A14" s="149"/>
      <c r="B14" s="150" t="s">
        <v>184</v>
      </c>
      <c r="C14" s="143">
        <v>20000</v>
      </c>
      <c r="D14" s="122"/>
      <c r="E14" s="122"/>
      <c r="F14" s="122"/>
      <c r="G14" s="66"/>
      <c r="H14" s="4"/>
    </row>
    <row r="15" spans="1:8" s="78" customFormat="1" ht="30" x14ac:dyDescent="0.25">
      <c r="A15" s="147"/>
      <c r="B15" s="150" t="s">
        <v>185</v>
      </c>
      <c r="C15" s="143">
        <v>4077000</v>
      </c>
      <c r="D15" s="122"/>
      <c r="E15" s="122"/>
      <c r="F15" s="122"/>
      <c r="G15" s="66"/>
      <c r="H15" s="4"/>
    </row>
    <row r="16" spans="1:8" s="78" customFormat="1" ht="51" x14ac:dyDescent="0.25">
      <c r="A16" s="147"/>
      <c r="B16" s="151" t="s">
        <v>173</v>
      </c>
      <c r="C16" s="143">
        <v>1000000</v>
      </c>
      <c r="D16" s="122"/>
      <c r="E16" s="122"/>
      <c r="F16" s="122"/>
      <c r="G16" s="66"/>
      <c r="H16" s="4"/>
    </row>
    <row r="17" spans="1:8" s="78" customFormat="1" x14ac:dyDescent="0.25">
      <c r="A17" s="147" t="s">
        <v>86</v>
      </c>
      <c r="B17" s="152" t="s">
        <v>186</v>
      </c>
      <c r="C17" s="143">
        <v>1530000</v>
      </c>
      <c r="D17" s="122"/>
      <c r="E17" s="122"/>
      <c r="F17" s="122"/>
      <c r="G17" s="66"/>
      <c r="H17" s="4"/>
    </row>
    <row r="18" spans="1:8" s="78" customFormat="1" ht="45" x14ac:dyDescent="0.25">
      <c r="A18" s="149"/>
      <c r="B18" s="150" t="s">
        <v>187</v>
      </c>
      <c r="C18" s="143">
        <v>0</v>
      </c>
      <c r="D18" s="122"/>
      <c r="E18" s="122"/>
      <c r="F18" s="122"/>
      <c r="G18" s="66"/>
      <c r="H18" s="4"/>
    </row>
    <row r="19" spans="1:8" s="78" customFormat="1" x14ac:dyDescent="0.25">
      <c r="A19" s="149"/>
      <c r="B19" s="150" t="s">
        <v>188</v>
      </c>
      <c r="C19" s="143">
        <v>795000</v>
      </c>
      <c r="D19" s="122"/>
      <c r="E19" s="122"/>
      <c r="F19" s="122"/>
      <c r="G19" s="66"/>
      <c r="H19" s="4"/>
    </row>
    <row r="20" spans="1:8" s="78" customFormat="1" x14ac:dyDescent="0.25">
      <c r="A20" s="149"/>
      <c r="B20" s="150" t="s">
        <v>169</v>
      </c>
      <c r="C20" s="143">
        <v>630000</v>
      </c>
      <c r="D20" s="122"/>
      <c r="E20" s="122"/>
      <c r="F20" s="122"/>
      <c r="G20" s="66"/>
      <c r="H20" s="4"/>
    </row>
    <row r="21" spans="1:8" s="78" customFormat="1" x14ac:dyDescent="0.25">
      <c r="A21" s="149"/>
      <c r="B21" s="150" t="s">
        <v>189</v>
      </c>
      <c r="C21" s="143">
        <v>100000</v>
      </c>
      <c r="D21" s="122"/>
      <c r="E21" s="122"/>
      <c r="F21" s="122"/>
      <c r="G21" s="66"/>
      <c r="H21" s="4"/>
    </row>
    <row r="22" spans="1:8" s="78" customFormat="1" ht="30" x14ac:dyDescent="0.25">
      <c r="A22" s="149"/>
      <c r="B22" s="150" t="s">
        <v>190</v>
      </c>
      <c r="C22" s="143">
        <v>5000</v>
      </c>
      <c r="D22" s="122"/>
      <c r="E22" s="122"/>
      <c r="F22" s="122"/>
      <c r="G22" s="66"/>
      <c r="H22" s="4"/>
    </row>
    <row r="23" spans="1:8" s="78" customFormat="1" x14ac:dyDescent="0.25">
      <c r="A23" s="153">
        <v>2</v>
      </c>
      <c r="B23" s="154" t="s">
        <v>265</v>
      </c>
      <c r="C23" s="155">
        <v>1389000</v>
      </c>
      <c r="D23" s="122"/>
      <c r="E23" s="122"/>
      <c r="F23" s="122"/>
      <c r="G23" s="66"/>
      <c r="H23" s="4"/>
    </row>
    <row r="24" spans="1:8" s="78" customFormat="1" x14ac:dyDescent="0.25">
      <c r="A24" s="153">
        <v>2.1</v>
      </c>
      <c r="B24" s="154" t="s">
        <v>191</v>
      </c>
      <c r="C24" s="155"/>
      <c r="D24" s="122"/>
      <c r="E24" s="122"/>
      <c r="F24" s="122"/>
      <c r="G24" s="66"/>
      <c r="H24" s="4"/>
    </row>
    <row r="25" spans="1:8" s="78" customFormat="1" x14ac:dyDescent="0.25">
      <c r="A25" s="156" t="s">
        <v>93</v>
      </c>
      <c r="B25" s="157" t="s">
        <v>192</v>
      </c>
      <c r="C25" s="158"/>
      <c r="D25" s="122"/>
      <c r="E25" s="122"/>
      <c r="F25" s="122"/>
      <c r="G25" s="66"/>
      <c r="H25" s="4"/>
    </row>
    <row r="26" spans="1:8" s="78" customFormat="1" x14ac:dyDescent="0.25">
      <c r="A26" s="156" t="s">
        <v>95</v>
      </c>
      <c r="B26" s="157" t="s">
        <v>193</v>
      </c>
      <c r="C26" s="158"/>
      <c r="D26" s="122"/>
      <c r="E26" s="122"/>
      <c r="F26" s="122"/>
      <c r="G26" s="66"/>
      <c r="H26" s="4"/>
    </row>
    <row r="27" spans="1:8" s="78" customFormat="1" ht="31.5" x14ac:dyDescent="0.25">
      <c r="A27" s="153">
        <v>2.2000000000000002</v>
      </c>
      <c r="B27" s="154" t="s">
        <v>194</v>
      </c>
      <c r="C27" s="155">
        <v>1389000</v>
      </c>
      <c r="D27" s="123"/>
      <c r="E27" s="124"/>
      <c r="F27" s="124"/>
      <c r="G27" s="66"/>
      <c r="H27" s="4"/>
    </row>
    <row r="28" spans="1:8" s="78" customFormat="1" x14ac:dyDescent="0.25">
      <c r="A28" s="156" t="s">
        <v>93</v>
      </c>
      <c r="B28" s="157" t="s">
        <v>195</v>
      </c>
      <c r="C28" s="158">
        <v>1389000</v>
      </c>
      <c r="D28" s="123"/>
      <c r="E28" s="124"/>
      <c r="F28" s="124"/>
      <c r="G28" s="66"/>
      <c r="H28" s="4"/>
    </row>
    <row r="29" spans="1:8" x14ac:dyDescent="0.25">
      <c r="A29" s="156" t="s">
        <v>95</v>
      </c>
      <c r="B29" s="157" t="s">
        <v>196</v>
      </c>
      <c r="C29" s="158"/>
      <c r="D29" s="125"/>
      <c r="E29" s="126"/>
      <c r="F29" s="126"/>
      <c r="G29" s="67"/>
      <c r="H29" s="5"/>
    </row>
    <row r="30" spans="1:8" x14ac:dyDescent="0.25">
      <c r="A30" s="153"/>
      <c r="B30" s="159" t="s">
        <v>197</v>
      </c>
      <c r="C30" s="155">
        <v>1389000</v>
      </c>
      <c r="D30" s="125"/>
      <c r="E30" s="126"/>
      <c r="F30" s="126"/>
      <c r="G30" s="67"/>
      <c r="H30" s="5"/>
    </row>
    <row r="31" spans="1:8" ht="28.5" x14ac:dyDescent="0.25">
      <c r="A31" s="156"/>
      <c r="B31" s="160" t="s">
        <v>198</v>
      </c>
      <c r="C31" s="161">
        <v>1014000</v>
      </c>
      <c r="D31" s="125"/>
      <c r="E31" s="126"/>
      <c r="F31" s="126"/>
      <c r="G31" s="72"/>
      <c r="H31" s="7"/>
    </row>
    <row r="32" spans="1:8" ht="42.75" x14ac:dyDescent="0.25">
      <c r="A32" s="156"/>
      <c r="B32" s="160" t="s">
        <v>199</v>
      </c>
      <c r="C32" s="161">
        <v>186000</v>
      </c>
      <c r="D32" s="125"/>
      <c r="E32" s="126"/>
      <c r="F32" s="126"/>
      <c r="G32" s="72"/>
      <c r="H32" s="7"/>
    </row>
    <row r="33" spans="1:8" ht="40.5" customHeight="1" x14ac:dyDescent="0.25">
      <c r="A33" s="156"/>
      <c r="B33" s="160" t="s">
        <v>200</v>
      </c>
      <c r="C33" s="161">
        <v>40000</v>
      </c>
      <c r="D33" s="125"/>
      <c r="E33" s="127"/>
      <c r="F33" s="126"/>
      <c r="G33" s="72"/>
      <c r="H33" s="7"/>
    </row>
    <row r="34" spans="1:8" s="78" customFormat="1" x14ac:dyDescent="0.25">
      <c r="A34" s="156"/>
      <c r="B34" s="162" t="s">
        <v>201</v>
      </c>
      <c r="C34" s="163">
        <v>20000</v>
      </c>
      <c r="D34" s="128"/>
      <c r="E34" s="127"/>
      <c r="F34" s="127"/>
      <c r="G34" s="66"/>
      <c r="H34" s="4"/>
    </row>
    <row r="35" spans="1:8" x14ac:dyDescent="0.25">
      <c r="A35" s="156"/>
      <c r="B35" s="160" t="s">
        <v>202</v>
      </c>
      <c r="C35" s="163">
        <v>15000</v>
      </c>
      <c r="D35" s="129"/>
      <c r="E35" s="130"/>
      <c r="F35" s="130"/>
      <c r="G35" s="67"/>
      <c r="H35" s="5"/>
    </row>
    <row r="36" spans="1:8" x14ac:dyDescent="0.25">
      <c r="A36" s="156"/>
      <c r="B36" s="160" t="s">
        <v>203</v>
      </c>
      <c r="C36" s="163">
        <v>20000</v>
      </c>
      <c r="D36" s="129"/>
      <c r="E36" s="130"/>
      <c r="F36" s="130"/>
      <c r="G36" s="67"/>
      <c r="H36" s="5"/>
    </row>
    <row r="37" spans="1:8" x14ac:dyDescent="0.25">
      <c r="A37" s="156"/>
      <c r="B37" s="162" t="s">
        <v>204</v>
      </c>
      <c r="C37" s="163">
        <v>50000</v>
      </c>
      <c r="D37" s="129"/>
      <c r="E37" s="130"/>
      <c r="F37" s="130"/>
      <c r="G37" s="67"/>
      <c r="H37" s="5"/>
    </row>
    <row r="38" spans="1:8" x14ac:dyDescent="0.25">
      <c r="A38" s="156"/>
      <c r="B38" s="164" t="s">
        <v>205</v>
      </c>
      <c r="C38" s="163">
        <v>15000</v>
      </c>
      <c r="D38" s="130"/>
      <c r="E38" s="130"/>
      <c r="F38" s="130"/>
      <c r="G38" s="67"/>
      <c r="H38" s="5"/>
    </row>
    <row r="39" spans="1:8" s="78" customFormat="1" x14ac:dyDescent="0.25">
      <c r="A39" s="165"/>
      <c r="B39" s="165" t="s">
        <v>206</v>
      </c>
      <c r="C39" s="163">
        <v>29000</v>
      </c>
      <c r="D39" s="131"/>
      <c r="E39" s="131"/>
      <c r="F39" s="131"/>
      <c r="G39" s="66"/>
      <c r="H39" s="4"/>
    </row>
    <row r="40" spans="1:8" x14ac:dyDescent="0.25">
      <c r="A40" s="166">
        <v>3</v>
      </c>
      <c r="B40" s="154" t="s">
        <v>266</v>
      </c>
      <c r="C40" s="143">
        <v>5243000</v>
      </c>
      <c r="D40" s="130"/>
      <c r="E40" s="130"/>
      <c r="F40" s="130"/>
      <c r="G40" s="67"/>
      <c r="H40" s="5"/>
    </row>
    <row r="41" spans="1:8" x14ac:dyDescent="0.25">
      <c r="A41" s="149">
        <v>3.1</v>
      </c>
      <c r="B41" s="148" t="s">
        <v>82</v>
      </c>
      <c r="C41" s="143">
        <v>5102000</v>
      </c>
      <c r="D41" s="130"/>
      <c r="E41" s="130"/>
      <c r="F41" s="130"/>
      <c r="G41" s="67"/>
      <c r="H41" s="5"/>
    </row>
    <row r="42" spans="1:8" x14ac:dyDescent="0.25">
      <c r="A42" s="149"/>
      <c r="B42" s="150" t="s">
        <v>183</v>
      </c>
      <c r="C42" s="143">
        <v>5000</v>
      </c>
      <c r="D42" s="130"/>
      <c r="E42" s="130"/>
      <c r="F42" s="130"/>
      <c r="G42" s="67"/>
      <c r="H42" s="5"/>
    </row>
    <row r="43" spans="1:8" x14ac:dyDescent="0.25">
      <c r="A43" s="149"/>
      <c r="B43" s="150" t="s">
        <v>184</v>
      </c>
      <c r="C43" s="143">
        <v>20000</v>
      </c>
      <c r="D43" s="130"/>
      <c r="E43" s="130"/>
      <c r="F43" s="130"/>
      <c r="G43" s="67"/>
      <c r="H43" s="5"/>
    </row>
    <row r="44" spans="1:8" ht="30" x14ac:dyDescent="0.25">
      <c r="A44" s="149"/>
      <c r="B44" s="150" t="s">
        <v>185</v>
      </c>
      <c r="C44" s="143">
        <v>4077000</v>
      </c>
      <c r="D44" s="130"/>
      <c r="E44" s="130"/>
      <c r="F44" s="130"/>
      <c r="G44" s="67"/>
      <c r="H44" s="5"/>
    </row>
    <row r="45" spans="1:8" ht="51" x14ac:dyDescent="0.25">
      <c r="A45" s="149"/>
      <c r="B45" s="151" t="s">
        <v>173</v>
      </c>
      <c r="C45" s="143">
        <v>1000000</v>
      </c>
      <c r="D45" s="130"/>
      <c r="E45" s="130"/>
      <c r="F45" s="130"/>
      <c r="G45" s="67"/>
      <c r="H45" s="5"/>
    </row>
    <row r="46" spans="1:8" s="78" customFormat="1" x14ac:dyDescent="0.25">
      <c r="A46" s="149">
        <v>3.2</v>
      </c>
      <c r="B46" s="152" t="s">
        <v>87</v>
      </c>
      <c r="C46" s="143">
        <v>141000</v>
      </c>
      <c r="D46" s="123"/>
      <c r="E46" s="124"/>
      <c r="F46" s="124"/>
      <c r="G46" s="66"/>
      <c r="H46" s="4"/>
    </row>
    <row r="47" spans="1:8" s="78" customFormat="1" x14ac:dyDescent="0.25">
      <c r="A47" s="149"/>
      <c r="B47" s="150" t="s">
        <v>169</v>
      </c>
      <c r="C47" s="143">
        <v>130500</v>
      </c>
      <c r="D47" s="123"/>
      <c r="E47" s="124"/>
      <c r="F47" s="124"/>
      <c r="G47" s="66"/>
      <c r="H47" s="4"/>
    </row>
    <row r="48" spans="1:8" x14ac:dyDescent="0.25">
      <c r="A48" s="149"/>
      <c r="B48" s="150" t="s">
        <v>189</v>
      </c>
      <c r="C48" s="143">
        <v>10000</v>
      </c>
      <c r="D48" s="125"/>
      <c r="E48" s="126"/>
      <c r="F48" s="126"/>
      <c r="G48" s="67"/>
      <c r="H48" s="5"/>
    </row>
    <row r="49" spans="1:8" ht="30" x14ac:dyDescent="0.25">
      <c r="A49" s="149"/>
      <c r="B49" s="150" t="s">
        <v>190</v>
      </c>
      <c r="C49" s="143">
        <v>500</v>
      </c>
      <c r="D49" s="125"/>
      <c r="E49" s="126"/>
      <c r="F49" s="126"/>
      <c r="G49" s="67"/>
      <c r="H49" s="5"/>
    </row>
    <row r="50" spans="1:8" x14ac:dyDescent="0.25">
      <c r="A50" s="167" t="s">
        <v>14</v>
      </c>
      <c r="B50" s="168" t="s">
        <v>207</v>
      </c>
      <c r="C50" s="143">
        <v>18292999.52</v>
      </c>
      <c r="D50" s="125"/>
      <c r="E50" s="126"/>
      <c r="F50" s="126"/>
      <c r="G50" s="67"/>
      <c r="H50" s="5"/>
    </row>
    <row r="51" spans="1:8" ht="31.5" x14ac:dyDescent="0.25">
      <c r="A51" s="147" t="s">
        <v>5</v>
      </c>
      <c r="B51" s="154" t="s">
        <v>208</v>
      </c>
      <c r="C51" s="143">
        <v>9373999.5199999996</v>
      </c>
      <c r="D51" s="125"/>
      <c r="E51" s="126"/>
      <c r="F51" s="126"/>
      <c r="G51" s="67"/>
      <c r="H51" s="5"/>
    </row>
    <row r="52" spans="1:8" x14ac:dyDescent="0.25">
      <c r="A52" s="147">
        <v>1</v>
      </c>
      <c r="B52" s="157" t="s">
        <v>195</v>
      </c>
      <c r="C52" s="143">
        <v>8438999.5199999996</v>
      </c>
      <c r="D52" s="125"/>
      <c r="E52" s="126"/>
      <c r="F52" s="126"/>
      <c r="G52" s="67"/>
      <c r="H52" s="5"/>
    </row>
    <row r="53" spans="1:8" s="78" customFormat="1" x14ac:dyDescent="0.25">
      <c r="A53" s="147">
        <v>2</v>
      </c>
      <c r="B53" s="157" t="s">
        <v>209</v>
      </c>
      <c r="C53" s="143">
        <v>935000</v>
      </c>
      <c r="D53" s="128"/>
      <c r="E53" s="127"/>
      <c r="F53" s="127"/>
      <c r="G53" s="66"/>
      <c r="H53" s="4"/>
    </row>
    <row r="54" spans="1:8" x14ac:dyDescent="0.25">
      <c r="A54" s="147"/>
      <c r="B54" s="169" t="s">
        <v>210</v>
      </c>
      <c r="C54" s="143"/>
      <c r="D54" s="129"/>
      <c r="E54" s="130"/>
      <c r="F54" s="130"/>
      <c r="G54" s="67"/>
      <c r="H54" s="5"/>
    </row>
    <row r="55" spans="1:8" x14ac:dyDescent="0.25">
      <c r="A55" s="170">
        <v>1</v>
      </c>
      <c r="B55" s="171" t="s">
        <v>195</v>
      </c>
      <c r="C55" s="172"/>
      <c r="D55" s="129"/>
      <c r="E55" s="130"/>
      <c r="F55" s="130"/>
      <c r="G55" s="67"/>
      <c r="H55" s="5"/>
    </row>
    <row r="56" spans="1:8" ht="63" x14ac:dyDescent="0.25">
      <c r="A56" s="156">
        <v>1.1000000000000001</v>
      </c>
      <c r="B56" s="173" t="s">
        <v>211</v>
      </c>
      <c r="C56" s="143">
        <v>6063599.5199999996</v>
      </c>
      <c r="D56" s="129"/>
      <c r="E56" s="130"/>
      <c r="F56" s="130"/>
      <c r="G56" s="67"/>
      <c r="H56" s="5"/>
    </row>
    <row r="57" spans="1:8" ht="30" x14ac:dyDescent="0.25">
      <c r="A57" s="174"/>
      <c r="B57" s="175" t="s">
        <v>212</v>
      </c>
      <c r="C57" s="143">
        <v>0</v>
      </c>
      <c r="D57" s="130"/>
      <c r="E57" s="130"/>
      <c r="F57" s="130"/>
      <c r="G57" s="67"/>
      <c r="H57" s="5"/>
    </row>
    <row r="58" spans="1:8" s="78" customFormat="1" x14ac:dyDescent="0.25">
      <c r="A58" s="153"/>
      <c r="B58" s="154" t="s">
        <v>213</v>
      </c>
      <c r="C58" s="143">
        <v>3696715</v>
      </c>
      <c r="D58" s="98"/>
      <c r="E58" s="98"/>
      <c r="F58" s="98"/>
      <c r="G58" s="66"/>
      <c r="H58" s="4"/>
    </row>
    <row r="59" spans="1:8" s="78" customFormat="1" ht="18" customHeight="1" x14ac:dyDescent="0.25">
      <c r="A59" s="156"/>
      <c r="B59" s="157" t="s">
        <v>214</v>
      </c>
      <c r="C59" s="143">
        <v>3327143</v>
      </c>
      <c r="D59" s="131"/>
      <c r="E59" s="98"/>
      <c r="F59" s="131"/>
      <c r="G59" s="66"/>
      <c r="H59" s="4"/>
    </row>
    <row r="60" spans="1:8" ht="18" customHeight="1" x14ac:dyDescent="0.25">
      <c r="A60" s="156"/>
      <c r="B60" s="157" t="s">
        <v>215</v>
      </c>
      <c r="C60" s="143">
        <v>369572</v>
      </c>
      <c r="D60" s="130"/>
      <c r="E60" s="98"/>
      <c r="F60" s="130"/>
      <c r="G60" s="67"/>
      <c r="H60" s="5"/>
    </row>
    <row r="61" spans="1:8" ht="18" customHeight="1" x14ac:dyDescent="0.25">
      <c r="A61" s="153"/>
      <c r="B61" s="154" t="s">
        <v>216</v>
      </c>
      <c r="C61" s="143">
        <v>1482853</v>
      </c>
      <c r="D61" s="130"/>
      <c r="E61" s="98"/>
      <c r="F61" s="130"/>
      <c r="G61" s="67"/>
      <c r="H61" s="5"/>
    </row>
    <row r="62" spans="1:8" s="78" customFormat="1" ht="31.5" customHeight="1" x14ac:dyDescent="0.25">
      <c r="A62" s="156"/>
      <c r="B62" s="157" t="s">
        <v>217</v>
      </c>
      <c r="C62" s="143">
        <v>131080</v>
      </c>
      <c r="D62" s="134"/>
      <c r="E62" s="98"/>
      <c r="F62" s="134"/>
      <c r="G62" s="81"/>
    </row>
    <row r="63" spans="1:8" ht="23.25" customHeight="1" x14ac:dyDescent="0.25">
      <c r="A63" s="156"/>
      <c r="B63" s="157" t="s">
        <v>218</v>
      </c>
      <c r="C63" s="143">
        <v>256990</v>
      </c>
      <c r="D63" s="135"/>
      <c r="E63" s="98"/>
      <c r="F63" s="135"/>
    </row>
    <row r="64" spans="1:8" ht="23.25" customHeight="1" x14ac:dyDescent="0.25">
      <c r="A64" s="156"/>
      <c r="B64" s="157" t="s">
        <v>219</v>
      </c>
      <c r="C64" s="143">
        <v>42155</v>
      </c>
      <c r="D64" s="135"/>
      <c r="E64" s="98"/>
      <c r="F64" s="135"/>
    </row>
    <row r="65" spans="1:7" s="78" customFormat="1" ht="31.5" customHeight="1" x14ac:dyDescent="0.25">
      <c r="A65" s="156"/>
      <c r="B65" s="157" t="s">
        <v>220</v>
      </c>
      <c r="C65" s="143">
        <v>0</v>
      </c>
      <c r="D65" s="134"/>
      <c r="E65" s="98"/>
      <c r="F65" s="134"/>
      <c r="G65" s="81"/>
    </row>
    <row r="66" spans="1:7" ht="23.25" customHeight="1" x14ac:dyDescent="0.25">
      <c r="A66" s="156"/>
      <c r="B66" s="157" t="s">
        <v>221</v>
      </c>
      <c r="C66" s="143">
        <v>7800</v>
      </c>
      <c r="D66" s="135"/>
      <c r="E66" s="98"/>
      <c r="F66" s="135"/>
    </row>
    <row r="67" spans="1:7" ht="23.25" customHeight="1" x14ac:dyDescent="0.25">
      <c r="A67" s="156"/>
      <c r="B67" s="157" t="s">
        <v>222</v>
      </c>
      <c r="C67" s="143">
        <v>50700</v>
      </c>
      <c r="D67" s="135"/>
      <c r="E67" s="98"/>
      <c r="F67" s="135"/>
    </row>
    <row r="68" spans="1:7" s="78" customFormat="1" ht="18.75" customHeight="1" x14ac:dyDescent="0.25">
      <c r="A68" s="156"/>
      <c r="B68" s="157" t="s">
        <v>223</v>
      </c>
      <c r="C68" s="143">
        <v>0</v>
      </c>
      <c r="D68" s="134"/>
      <c r="E68" s="98"/>
      <c r="F68" s="134"/>
      <c r="G68" s="81"/>
    </row>
    <row r="69" spans="1:7" ht="18.75" customHeight="1" x14ac:dyDescent="0.25">
      <c r="A69" s="156"/>
      <c r="B69" s="157" t="s">
        <v>224</v>
      </c>
      <c r="C69" s="143">
        <v>42120</v>
      </c>
      <c r="D69" s="135"/>
      <c r="E69" s="98"/>
      <c r="F69" s="135"/>
    </row>
    <row r="70" spans="1:7" ht="18.75" customHeight="1" x14ac:dyDescent="0.25">
      <c r="A70" s="156"/>
      <c r="B70" s="157" t="s">
        <v>225</v>
      </c>
      <c r="C70" s="143">
        <v>941088</v>
      </c>
      <c r="D70" s="135"/>
      <c r="E70" s="98"/>
      <c r="F70" s="135"/>
    </row>
    <row r="71" spans="1:7" s="78" customFormat="1" ht="18.75" customHeight="1" x14ac:dyDescent="0.25">
      <c r="A71" s="156"/>
      <c r="B71" s="157" t="s">
        <v>226</v>
      </c>
      <c r="C71" s="143">
        <v>10920</v>
      </c>
      <c r="D71" s="134"/>
      <c r="E71" s="98"/>
      <c r="F71" s="134"/>
      <c r="G71" s="81"/>
    </row>
    <row r="72" spans="1:7" ht="52.5" customHeight="1" x14ac:dyDescent="0.25">
      <c r="A72" s="153"/>
      <c r="B72" s="154" t="s">
        <v>227</v>
      </c>
      <c r="C72" s="143">
        <v>0</v>
      </c>
      <c r="D72" s="135"/>
      <c r="E72" s="98"/>
      <c r="F72" s="135"/>
    </row>
    <row r="73" spans="1:7" ht="18.75" customHeight="1" x14ac:dyDescent="0.25">
      <c r="A73" s="153"/>
      <c r="B73" s="154" t="s">
        <v>228</v>
      </c>
      <c r="C73" s="143">
        <v>884031.52</v>
      </c>
      <c r="D73" s="135"/>
      <c r="E73" s="98"/>
      <c r="F73" s="135"/>
    </row>
    <row r="74" spans="1:7" s="78" customFormat="1" ht="18.75" customHeight="1" x14ac:dyDescent="0.25">
      <c r="A74" s="156"/>
      <c r="B74" s="157" t="s">
        <v>229</v>
      </c>
      <c r="C74" s="143">
        <v>684824</v>
      </c>
      <c r="D74" s="134"/>
      <c r="E74" s="98"/>
      <c r="F74" s="134"/>
      <c r="G74" s="81"/>
    </row>
    <row r="75" spans="1:7" ht="18.75" customHeight="1" x14ac:dyDescent="0.25">
      <c r="A75" s="156"/>
      <c r="B75" s="157" t="s">
        <v>230</v>
      </c>
      <c r="C75" s="143">
        <v>117240.4</v>
      </c>
      <c r="D75" s="135"/>
      <c r="E75" s="98"/>
      <c r="F75" s="135"/>
    </row>
    <row r="76" spans="1:7" ht="18.75" customHeight="1" x14ac:dyDescent="0.25">
      <c r="A76" s="156"/>
      <c r="B76" s="157" t="s">
        <v>231</v>
      </c>
      <c r="C76" s="143">
        <v>78223.600000000006</v>
      </c>
      <c r="D76" s="135"/>
      <c r="E76" s="98"/>
      <c r="F76" s="135"/>
    </row>
    <row r="77" spans="1:7" s="78" customFormat="1" ht="33" customHeight="1" x14ac:dyDescent="0.25">
      <c r="A77" s="156"/>
      <c r="B77" s="157" t="s">
        <v>232</v>
      </c>
      <c r="C77" s="143">
        <v>3743.52</v>
      </c>
      <c r="D77" s="134"/>
      <c r="E77" s="98"/>
      <c r="F77" s="134"/>
      <c r="G77" s="81"/>
    </row>
    <row r="78" spans="1:7" ht="20.25" customHeight="1" x14ac:dyDescent="0.25">
      <c r="A78" s="153"/>
      <c r="B78" s="154" t="s">
        <v>233</v>
      </c>
      <c r="C78" s="143">
        <v>0</v>
      </c>
      <c r="D78" s="135"/>
      <c r="E78" s="98"/>
      <c r="F78" s="135"/>
    </row>
    <row r="79" spans="1:7" ht="55.5" customHeight="1" x14ac:dyDescent="0.25">
      <c r="A79" s="153">
        <v>1.2</v>
      </c>
      <c r="B79" s="154" t="s">
        <v>234</v>
      </c>
      <c r="C79" s="143">
        <v>905400</v>
      </c>
      <c r="D79" s="135"/>
      <c r="E79" s="98"/>
      <c r="F79" s="135"/>
    </row>
    <row r="80" spans="1:7" ht="17.25" customHeight="1" x14ac:dyDescent="0.25">
      <c r="A80" s="156"/>
      <c r="B80" s="157" t="s">
        <v>235</v>
      </c>
      <c r="C80" s="143">
        <v>46500</v>
      </c>
      <c r="D80" s="79"/>
      <c r="E80" s="79"/>
      <c r="F80" s="80"/>
    </row>
    <row r="81" spans="1:7" ht="18.75" customHeight="1" x14ac:dyDescent="0.25">
      <c r="A81" s="156"/>
      <c r="B81" s="157" t="s">
        <v>236</v>
      </c>
      <c r="C81" s="143">
        <v>66000</v>
      </c>
      <c r="D81" s="60"/>
      <c r="E81" s="76"/>
      <c r="F81" s="73"/>
    </row>
    <row r="82" spans="1:7" ht="19.5" customHeight="1" x14ac:dyDescent="0.25">
      <c r="A82" s="156"/>
      <c r="B82" s="157" t="s">
        <v>237</v>
      </c>
      <c r="C82" s="143">
        <v>0</v>
      </c>
      <c r="D82" s="73"/>
      <c r="E82" s="138"/>
      <c r="F82" s="73"/>
    </row>
    <row r="83" spans="1:7" ht="19.5" customHeight="1" x14ac:dyDescent="0.25">
      <c r="A83" s="156"/>
      <c r="B83" s="157" t="s">
        <v>238</v>
      </c>
      <c r="C83" s="143">
        <v>0</v>
      </c>
      <c r="D83" s="73"/>
      <c r="E83" s="138"/>
      <c r="F83" s="73"/>
    </row>
    <row r="84" spans="1:7" ht="18" customHeight="1" x14ac:dyDescent="0.25">
      <c r="A84" s="156"/>
      <c r="B84" s="157" t="s">
        <v>239</v>
      </c>
      <c r="C84" s="143">
        <v>123600</v>
      </c>
      <c r="D84" s="73"/>
      <c r="E84" s="138"/>
      <c r="F84" s="73"/>
    </row>
    <row r="85" spans="1:7" ht="18" customHeight="1" x14ac:dyDescent="0.25">
      <c r="A85" s="156"/>
      <c r="B85" s="157" t="s">
        <v>240</v>
      </c>
      <c r="C85" s="143">
        <v>140000</v>
      </c>
      <c r="D85" s="73"/>
      <c r="E85" s="138"/>
      <c r="F85" s="73"/>
    </row>
    <row r="86" spans="1:7" ht="52.5" customHeight="1" x14ac:dyDescent="0.25">
      <c r="A86" s="156"/>
      <c r="B86" s="157" t="s">
        <v>241</v>
      </c>
      <c r="C86" s="143">
        <v>61000</v>
      </c>
      <c r="D86" s="73"/>
      <c r="E86" s="138"/>
      <c r="F86" s="73"/>
    </row>
    <row r="87" spans="1:7" ht="20.25" customHeight="1" x14ac:dyDescent="0.25">
      <c r="A87" s="156"/>
      <c r="B87" s="157" t="s">
        <v>242</v>
      </c>
      <c r="C87" s="143">
        <v>26000</v>
      </c>
      <c r="D87" s="73"/>
      <c r="E87" s="76"/>
      <c r="F87" s="73"/>
    </row>
    <row r="88" spans="1:7" s="78" customFormat="1" ht="39.75" customHeight="1" x14ac:dyDescent="0.25">
      <c r="A88" s="156"/>
      <c r="B88" s="157" t="s">
        <v>203</v>
      </c>
      <c r="C88" s="143">
        <v>188400</v>
      </c>
      <c r="D88" s="134"/>
      <c r="E88" s="98"/>
      <c r="F88" s="134"/>
      <c r="G88" s="81"/>
    </row>
    <row r="89" spans="1:7" ht="23.25" customHeight="1" x14ac:dyDescent="0.25">
      <c r="A89" s="156"/>
      <c r="B89" s="157" t="s">
        <v>243</v>
      </c>
      <c r="C89" s="143">
        <v>46000</v>
      </c>
      <c r="D89" s="135"/>
      <c r="E89" s="98"/>
      <c r="F89" s="135"/>
    </row>
    <row r="90" spans="1:7" ht="23.25" customHeight="1" x14ac:dyDescent="0.25">
      <c r="A90" s="156"/>
      <c r="B90" s="157" t="s">
        <v>244</v>
      </c>
      <c r="C90" s="143">
        <v>32000</v>
      </c>
      <c r="D90" s="135"/>
      <c r="E90" s="98"/>
      <c r="F90" s="135"/>
    </row>
    <row r="91" spans="1:7" s="78" customFormat="1" ht="23.25" customHeight="1" x14ac:dyDescent="0.25">
      <c r="A91" s="156"/>
      <c r="B91" s="157" t="s">
        <v>245</v>
      </c>
      <c r="C91" s="143">
        <v>98300</v>
      </c>
      <c r="D91" s="134"/>
      <c r="E91" s="98"/>
      <c r="F91" s="134"/>
      <c r="G91" s="81"/>
    </row>
    <row r="92" spans="1:7" ht="23.25" customHeight="1" x14ac:dyDescent="0.25">
      <c r="A92" s="156"/>
      <c r="B92" s="157" t="s">
        <v>246</v>
      </c>
      <c r="C92" s="143">
        <v>0</v>
      </c>
      <c r="D92" s="135"/>
      <c r="E92" s="98"/>
      <c r="F92" s="135"/>
    </row>
    <row r="93" spans="1:7" ht="23.25" customHeight="1" x14ac:dyDescent="0.25">
      <c r="A93" s="156"/>
      <c r="B93" s="157" t="s">
        <v>247</v>
      </c>
      <c r="C93" s="143">
        <v>0</v>
      </c>
      <c r="D93" s="135"/>
      <c r="E93" s="98"/>
      <c r="F93" s="135"/>
    </row>
    <row r="94" spans="1:7" ht="26.25" customHeight="1" x14ac:dyDescent="0.25">
      <c r="A94" s="156"/>
      <c r="B94" s="157" t="s">
        <v>248</v>
      </c>
      <c r="C94" s="143">
        <v>38900</v>
      </c>
      <c r="D94" s="25"/>
      <c r="E94" s="25"/>
      <c r="F94" s="25"/>
    </row>
    <row r="95" spans="1:7" x14ac:dyDescent="0.25">
      <c r="A95" s="153">
        <v>1.3</v>
      </c>
      <c r="B95" s="176" t="s">
        <v>249</v>
      </c>
      <c r="C95" s="143">
        <v>1656000</v>
      </c>
      <c r="D95" s="25"/>
      <c r="E95" s="25"/>
      <c r="F95" s="25"/>
    </row>
    <row r="96" spans="1:7" x14ac:dyDescent="0.25">
      <c r="A96" s="177"/>
      <c r="B96" s="178" t="s">
        <v>250</v>
      </c>
      <c r="C96" s="143">
        <v>63696</v>
      </c>
      <c r="D96" s="189"/>
      <c r="E96" s="189"/>
      <c r="F96" s="189"/>
    </row>
    <row r="97" spans="1:6" x14ac:dyDescent="0.25">
      <c r="A97" s="177"/>
      <c r="B97" s="178" t="s">
        <v>201</v>
      </c>
      <c r="C97" s="143">
        <v>30000</v>
      </c>
      <c r="D97" s="189"/>
      <c r="E97" s="189"/>
      <c r="F97" s="189"/>
    </row>
    <row r="98" spans="1:6" x14ac:dyDescent="0.25">
      <c r="A98" s="179"/>
      <c r="B98" s="157" t="s">
        <v>241</v>
      </c>
      <c r="C98" s="143">
        <v>18000</v>
      </c>
      <c r="D98" s="189"/>
      <c r="E98" s="189"/>
      <c r="F98" s="189"/>
    </row>
    <row r="99" spans="1:6" x14ac:dyDescent="0.25">
      <c r="A99" s="177"/>
      <c r="B99" s="157" t="s">
        <v>243</v>
      </c>
      <c r="C99" s="143">
        <v>15000</v>
      </c>
      <c r="D99" s="189"/>
      <c r="E99" s="189"/>
      <c r="F99" s="189"/>
    </row>
    <row r="100" spans="1:6" x14ac:dyDescent="0.25">
      <c r="A100" s="177"/>
      <c r="B100" s="157" t="s">
        <v>244</v>
      </c>
      <c r="C100" s="143">
        <v>63680</v>
      </c>
      <c r="D100" s="189"/>
      <c r="E100" s="189"/>
      <c r="F100" s="189"/>
    </row>
    <row r="101" spans="1:6" x14ac:dyDescent="0.25">
      <c r="A101" s="177"/>
      <c r="B101" s="178" t="s">
        <v>251</v>
      </c>
      <c r="C101" s="143">
        <v>1465624</v>
      </c>
      <c r="D101" s="189"/>
      <c r="E101" s="189"/>
      <c r="F101" s="189"/>
    </row>
    <row r="102" spans="1:6" ht="31.5" x14ac:dyDescent="0.25">
      <c r="A102" s="177"/>
      <c r="B102" s="178" t="s">
        <v>252</v>
      </c>
      <c r="C102" s="143">
        <v>0</v>
      </c>
      <c r="D102" s="189"/>
      <c r="E102" s="189"/>
      <c r="F102" s="189"/>
    </row>
    <row r="103" spans="1:6" x14ac:dyDescent="0.25">
      <c r="A103" s="153">
        <v>2</v>
      </c>
      <c r="B103" s="154" t="s">
        <v>209</v>
      </c>
      <c r="C103" s="143">
        <v>935000</v>
      </c>
      <c r="D103" s="189"/>
      <c r="E103" s="189"/>
      <c r="F103" s="189"/>
    </row>
    <row r="104" spans="1:6" x14ac:dyDescent="0.25">
      <c r="A104" s="156">
        <v>2.1</v>
      </c>
      <c r="B104" s="173" t="s">
        <v>253</v>
      </c>
      <c r="C104" s="143">
        <v>795000</v>
      </c>
      <c r="D104" s="189"/>
      <c r="E104" s="189"/>
      <c r="F104" s="189"/>
    </row>
    <row r="105" spans="1:6" x14ac:dyDescent="0.25">
      <c r="A105" s="156"/>
      <c r="B105" s="180" t="s">
        <v>267</v>
      </c>
      <c r="C105" s="143">
        <v>50000</v>
      </c>
      <c r="D105" s="189"/>
      <c r="E105" s="189"/>
      <c r="F105" s="189"/>
    </row>
    <row r="106" spans="1:6" x14ac:dyDescent="0.25">
      <c r="A106" s="156"/>
      <c r="B106" s="181" t="s">
        <v>254</v>
      </c>
      <c r="C106" s="143">
        <v>10000</v>
      </c>
      <c r="D106" s="189"/>
      <c r="E106" s="189"/>
      <c r="F106" s="189"/>
    </row>
    <row r="107" spans="1:6" x14ac:dyDescent="0.25">
      <c r="A107" s="156"/>
      <c r="B107" s="157" t="s">
        <v>255</v>
      </c>
      <c r="C107" s="143">
        <v>595000</v>
      </c>
      <c r="D107" s="189"/>
      <c r="E107" s="189"/>
      <c r="F107" s="189"/>
    </row>
    <row r="108" spans="1:6" x14ac:dyDescent="0.25">
      <c r="A108" s="156"/>
      <c r="B108" s="178" t="s">
        <v>256</v>
      </c>
      <c r="C108" s="143">
        <v>140000</v>
      </c>
      <c r="D108" s="189"/>
      <c r="E108" s="189"/>
      <c r="F108" s="189"/>
    </row>
    <row r="109" spans="1:6" ht="31.5" x14ac:dyDescent="0.25">
      <c r="A109" s="156"/>
      <c r="B109" s="178" t="s">
        <v>257</v>
      </c>
      <c r="C109" s="143">
        <v>140000</v>
      </c>
      <c r="D109" s="189"/>
      <c r="E109" s="189"/>
      <c r="F109" s="189"/>
    </row>
    <row r="110" spans="1:6" x14ac:dyDescent="0.25">
      <c r="A110" s="182" t="s">
        <v>9</v>
      </c>
      <c r="B110" s="183" t="s">
        <v>258</v>
      </c>
      <c r="C110" s="143">
        <v>6240000</v>
      </c>
      <c r="D110" s="189"/>
      <c r="E110" s="189"/>
      <c r="F110" s="189"/>
    </row>
    <row r="111" spans="1:6" x14ac:dyDescent="0.25">
      <c r="A111" s="147">
        <v>1</v>
      </c>
      <c r="B111" s="154" t="s">
        <v>195</v>
      </c>
      <c r="C111" s="143">
        <v>0</v>
      </c>
      <c r="D111" s="189"/>
      <c r="E111" s="189"/>
      <c r="F111" s="189"/>
    </row>
    <row r="112" spans="1:6" x14ac:dyDescent="0.25">
      <c r="A112" s="156">
        <v>2</v>
      </c>
      <c r="B112" s="154" t="s">
        <v>259</v>
      </c>
      <c r="C112" s="184">
        <v>6240000</v>
      </c>
      <c r="D112" s="189"/>
      <c r="E112" s="189"/>
      <c r="F112" s="189"/>
    </row>
    <row r="113" spans="1:6" ht="31.5" x14ac:dyDescent="0.25">
      <c r="A113" s="177">
        <v>2.1</v>
      </c>
      <c r="B113" s="178" t="s">
        <v>260</v>
      </c>
      <c r="C113" s="185">
        <v>5840000</v>
      </c>
      <c r="D113" s="189"/>
      <c r="E113" s="189"/>
      <c r="F113" s="189"/>
    </row>
    <row r="114" spans="1:6" ht="47.25" x14ac:dyDescent="0.25">
      <c r="A114" s="177">
        <v>2.1</v>
      </c>
      <c r="B114" s="178" t="s">
        <v>261</v>
      </c>
      <c r="C114" s="185">
        <v>400000</v>
      </c>
      <c r="D114" s="189"/>
      <c r="E114" s="189"/>
      <c r="F114" s="189"/>
    </row>
    <row r="115" spans="1:6" ht="31.5" x14ac:dyDescent="0.25">
      <c r="A115" s="182" t="s">
        <v>12</v>
      </c>
      <c r="B115" s="183" t="s">
        <v>262</v>
      </c>
      <c r="C115" s="143">
        <v>2679000</v>
      </c>
      <c r="D115" s="189"/>
      <c r="E115" s="189"/>
      <c r="F115" s="189"/>
    </row>
    <row r="116" spans="1:6" x14ac:dyDescent="0.25">
      <c r="A116" s="147">
        <v>1</v>
      </c>
      <c r="B116" s="154" t="s">
        <v>195</v>
      </c>
      <c r="C116" s="186">
        <v>200000</v>
      </c>
      <c r="D116" s="189"/>
      <c r="E116" s="189"/>
      <c r="F116" s="189"/>
    </row>
    <row r="117" spans="1:6" ht="31.5" x14ac:dyDescent="0.25">
      <c r="A117" s="177"/>
      <c r="B117" s="178" t="s">
        <v>252</v>
      </c>
      <c r="C117" s="187">
        <v>200000</v>
      </c>
      <c r="D117" s="189"/>
      <c r="E117" s="189"/>
      <c r="F117" s="189"/>
    </row>
    <row r="118" spans="1:6" x14ac:dyDescent="0.25">
      <c r="A118" s="153">
        <v>2</v>
      </c>
      <c r="B118" s="154" t="s">
        <v>209</v>
      </c>
      <c r="C118" s="186">
        <v>2479000</v>
      </c>
      <c r="D118" s="189"/>
      <c r="E118" s="189"/>
      <c r="F118" s="189"/>
    </row>
    <row r="119" spans="1:6" ht="31.5" x14ac:dyDescent="0.25">
      <c r="A119" s="177">
        <v>2.1</v>
      </c>
      <c r="B119" s="178" t="s">
        <v>263</v>
      </c>
      <c r="C119" s="188">
        <v>1643000</v>
      </c>
      <c r="D119" s="189"/>
      <c r="E119" s="189"/>
      <c r="F119" s="189"/>
    </row>
    <row r="120" spans="1:6" x14ac:dyDescent="0.25">
      <c r="A120" s="177">
        <v>2.2000000000000002</v>
      </c>
      <c r="B120" s="178" t="s">
        <v>264</v>
      </c>
      <c r="C120" s="188">
        <v>836000</v>
      </c>
      <c r="D120" s="189"/>
      <c r="E120" s="189"/>
      <c r="F120" s="189"/>
    </row>
    <row r="121" spans="1:6" ht="8.25" customHeight="1" x14ac:dyDescent="0.25"/>
    <row r="122" spans="1:6" ht="8.25" customHeight="1" x14ac:dyDescent="0.25">
      <c r="D122" s="190"/>
      <c r="E122" s="190"/>
      <c r="F122" s="190"/>
    </row>
    <row r="123" spans="1:6" x14ac:dyDescent="0.25">
      <c r="D123" s="289" t="s">
        <v>136</v>
      </c>
      <c r="E123" s="289"/>
      <c r="F123" s="289"/>
    </row>
    <row r="124" spans="1:6" x14ac:dyDescent="0.25">
      <c r="D124" s="290" t="s">
        <v>137</v>
      </c>
      <c r="E124" s="290"/>
      <c r="F124" s="290"/>
    </row>
  </sheetData>
  <mergeCells count="13">
    <mergeCell ref="D123:F123"/>
    <mergeCell ref="D124:F124"/>
    <mergeCell ref="E5:F5"/>
    <mergeCell ref="A6:A7"/>
    <mergeCell ref="B6:B7"/>
    <mergeCell ref="C6:C7"/>
    <mergeCell ref="D6:D7"/>
    <mergeCell ref="E6:F6"/>
    <mergeCell ref="A1:F1"/>
    <mergeCell ref="A2:B2"/>
    <mergeCell ref="E2:F2"/>
    <mergeCell ref="A3:B3"/>
    <mergeCell ref="A4:F4"/>
  </mergeCells>
  <pageMargins left="0.261811024" right="0" top="0.55118110236220497" bottom="0.39370078740157499" header="0.31496062992126" footer="0.31496062992126"/>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75"/>
  <sheetViews>
    <sheetView workbookViewId="0">
      <selection activeCell="E39" sqref="E39"/>
    </sheetView>
  </sheetViews>
  <sheetFormatPr defaultColWidth="9" defaultRowHeight="18" x14ac:dyDescent="0.25"/>
  <cols>
    <col min="1" max="1" width="5.140625" style="2" customWidth="1"/>
    <col min="2" max="2" width="44.5703125" style="2" customWidth="1"/>
    <col min="3" max="3" width="12.5703125" style="64" customWidth="1"/>
    <col min="4" max="4" width="12.7109375" style="74" customWidth="1"/>
    <col min="5" max="5" width="11" style="74" customWidth="1"/>
    <col min="6" max="6" width="14" style="74" customWidth="1"/>
    <col min="7" max="7" width="9" style="74"/>
    <col min="8" max="16384" width="9" style="2"/>
  </cols>
  <sheetData>
    <row r="1" spans="1:8" ht="16.5" customHeight="1" x14ac:dyDescent="0.25">
      <c r="A1" s="282" t="s">
        <v>144</v>
      </c>
      <c r="B1" s="282"/>
      <c r="C1" s="282"/>
      <c r="D1" s="282"/>
      <c r="E1" s="282"/>
      <c r="F1" s="282"/>
      <c r="G1" s="65"/>
      <c r="H1" s="3"/>
    </row>
    <row r="2" spans="1:8" x14ac:dyDescent="0.25">
      <c r="A2" s="277" t="s">
        <v>164</v>
      </c>
      <c r="B2" s="277"/>
      <c r="C2" s="57"/>
      <c r="D2" s="65"/>
      <c r="E2" s="303"/>
      <c r="F2" s="303"/>
      <c r="G2" s="67"/>
      <c r="H2" s="5"/>
    </row>
    <row r="3" spans="1:8" x14ac:dyDescent="0.25">
      <c r="A3" s="277" t="s">
        <v>19</v>
      </c>
      <c r="B3" s="277"/>
      <c r="C3" s="57"/>
      <c r="D3" s="65"/>
      <c r="E3" s="65"/>
      <c r="F3" s="66"/>
      <c r="G3" s="67"/>
      <c r="H3" s="5"/>
    </row>
    <row r="4" spans="1:8" ht="24.75" customHeight="1" x14ac:dyDescent="0.25">
      <c r="A4" s="304" t="s">
        <v>152</v>
      </c>
      <c r="B4" s="304"/>
      <c r="C4" s="304"/>
      <c r="D4" s="304"/>
      <c r="E4" s="304"/>
      <c r="F4" s="304"/>
      <c r="G4" s="67"/>
      <c r="H4" s="5"/>
    </row>
    <row r="5" spans="1:8" ht="24.75" customHeight="1" x14ac:dyDescent="0.25">
      <c r="A5" s="6"/>
      <c r="B5" s="6"/>
      <c r="C5" s="58"/>
      <c r="D5" s="68"/>
      <c r="E5" s="299" t="s">
        <v>163</v>
      </c>
      <c r="F5" s="299"/>
      <c r="G5" s="68"/>
      <c r="H5" s="5"/>
    </row>
    <row r="6" spans="1:8" ht="21.75" customHeight="1" x14ac:dyDescent="0.25">
      <c r="A6" s="300" t="s">
        <v>26</v>
      </c>
      <c r="B6" s="293" t="s">
        <v>24</v>
      </c>
      <c r="C6" s="294" t="s">
        <v>77</v>
      </c>
      <c r="D6" s="301" t="s">
        <v>153</v>
      </c>
      <c r="E6" s="302" t="s">
        <v>71</v>
      </c>
      <c r="F6" s="302"/>
      <c r="G6" s="67"/>
      <c r="H6" s="5"/>
    </row>
    <row r="7" spans="1:8" ht="39" customHeight="1" x14ac:dyDescent="0.25">
      <c r="A7" s="280"/>
      <c r="B7" s="293"/>
      <c r="C7" s="294"/>
      <c r="D7" s="301"/>
      <c r="E7" s="69" t="s">
        <v>72</v>
      </c>
      <c r="F7" s="70" t="s">
        <v>73</v>
      </c>
      <c r="G7" s="67"/>
      <c r="H7" s="5"/>
    </row>
    <row r="8" spans="1:8" s="78" customFormat="1" x14ac:dyDescent="0.25">
      <c r="A8" s="11" t="s">
        <v>5</v>
      </c>
      <c r="B8" s="75" t="s">
        <v>79</v>
      </c>
      <c r="C8" s="91"/>
      <c r="D8" s="91"/>
      <c r="E8" s="91"/>
      <c r="F8" s="91"/>
      <c r="G8" s="66"/>
      <c r="H8" s="4"/>
    </row>
    <row r="9" spans="1:8" s="78" customFormat="1" x14ac:dyDescent="0.25">
      <c r="A9" s="11">
        <v>1</v>
      </c>
      <c r="B9" s="75" t="s">
        <v>80</v>
      </c>
      <c r="C9" s="92">
        <v>0</v>
      </c>
      <c r="D9" s="97">
        <f>D10+D15</f>
        <v>4292</v>
      </c>
      <c r="E9" s="93"/>
      <c r="F9" s="93"/>
      <c r="G9" s="66"/>
      <c r="H9" s="4"/>
    </row>
    <row r="10" spans="1:8" s="78" customFormat="1" x14ac:dyDescent="0.25">
      <c r="A10" s="11" t="s">
        <v>81</v>
      </c>
      <c r="B10" s="75" t="s">
        <v>82</v>
      </c>
      <c r="C10" s="94">
        <v>0</v>
      </c>
      <c r="D10" s="97">
        <f>D11+D12+D13+D14</f>
        <v>2098.0099999999998</v>
      </c>
      <c r="E10" s="93">
        <v>0</v>
      </c>
      <c r="F10" s="93">
        <v>43</v>
      </c>
      <c r="G10" s="66"/>
      <c r="H10" s="4"/>
    </row>
    <row r="11" spans="1:8" x14ac:dyDescent="0.25">
      <c r="A11" s="14"/>
      <c r="B11" s="38" t="s">
        <v>165</v>
      </c>
      <c r="C11" s="90">
        <v>0</v>
      </c>
      <c r="D11" s="96">
        <v>1.05</v>
      </c>
      <c r="E11" s="88">
        <v>0</v>
      </c>
      <c r="F11" s="88"/>
      <c r="G11" s="67"/>
      <c r="H11" s="5"/>
    </row>
    <row r="12" spans="1:8" x14ac:dyDescent="0.25">
      <c r="A12" s="14"/>
      <c r="B12" s="38" t="s">
        <v>166</v>
      </c>
      <c r="C12" s="89">
        <v>0</v>
      </c>
      <c r="D12" s="96">
        <v>12.55</v>
      </c>
      <c r="E12" s="88">
        <v>0</v>
      </c>
      <c r="F12" s="88"/>
      <c r="G12" s="67"/>
      <c r="H12" s="5"/>
    </row>
    <row r="13" spans="1:8" x14ac:dyDescent="0.25">
      <c r="A13" s="14"/>
      <c r="B13" s="38" t="s">
        <v>167</v>
      </c>
      <c r="C13" s="90">
        <v>0</v>
      </c>
      <c r="D13" s="96">
        <v>2054.16</v>
      </c>
      <c r="E13" s="88">
        <v>0</v>
      </c>
      <c r="F13" s="88">
        <f>D13/4646.16*100</f>
        <v>44.211994421199442</v>
      </c>
      <c r="G13" s="72"/>
      <c r="H13" s="7"/>
    </row>
    <row r="14" spans="1:8" x14ac:dyDescent="0.25">
      <c r="A14" s="14"/>
      <c r="B14" s="38" t="s">
        <v>170</v>
      </c>
      <c r="C14" s="90">
        <v>0</v>
      </c>
      <c r="D14" s="96">
        <v>30.25</v>
      </c>
      <c r="E14" s="88">
        <v>0</v>
      </c>
      <c r="F14" s="88">
        <f>D14/91.2*100</f>
        <v>33.168859649122808</v>
      </c>
      <c r="G14" s="72"/>
      <c r="H14" s="7"/>
    </row>
    <row r="15" spans="1:8" s="78" customFormat="1" x14ac:dyDescent="0.25">
      <c r="A15" s="11" t="s">
        <v>86</v>
      </c>
      <c r="B15" s="75" t="s">
        <v>87</v>
      </c>
      <c r="C15" s="87">
        <f>C16+C17</f>
        <v>1425</v>
      </c>
      <c r="D15" s="95">
        <f>D16+D17+D18</f>
        <v>2193.9900000000002</v>
      </c>
      <c r="E15" s="87">
        <f>D15/C15*100</f>
        <v>153.96421052631581</v>
      </c>
      <c r="F15" s="87">
        <f>D15/1862.21*100</f>
        <v>117.81646538252937</v>
      </c>
      <c r="G15" s="66"/>
      <c r="H15" s="4"/>
    </row>
    <row r="16" spans="1:8" x14ac:dyDescent="0.25">
      <c r="A16" s="14"/>
      <c r="B16" s="38" t="s">
        <v>168</v>
      </c>
      <c r="C16" s="85">
        <v>795</v>
      </c>
      <c r="D16" s="84">
        <v>1575.12</v>
      </c>
      <c r="E16" s="71">
        <f>D16/C16*100</f>
        <v>198.12830188679246</v>
      </c>
      <c r="F16" s="71">
        <f>D16/1153.59*100</f>
        <v>136.54071203807246</v>
      </c>
      <c r="G16" s="67"/>
      <c r="H16" s="5"/>
    </row>
    <row r="17" spans="1:8" x14ac:dyDescent="0.25">
      <c r="A17" s="14"/>
      <c r="B17" s="38" t="s">
        <v>169</v>
      </c>
      <c r="C17" s="85">
        <v>630</v>
      </c>
      <c r="D17" s="84">
        <v>618.57000000000005</v>
      </c>
      <c r="E17" s="71">
        <f>D17/C17*100</f>
        <v>98.185714285714297</v>
      </c>
      <c r="F17" s="71">
        <f>D17/708.6*100</f>
        <v>87.294665537679933</v>
      </c>
      <c r="G17" s="67"/>
      <c r="H17" s="5"/>
    </row>
    <row r="18" spans="1:8" ht="31.5" x14ac:dyDescent="0.25">
      <c r="A18" s="14"/>
      <c r="B18" s="38" t="s">
        <v>171</v>
      </c>
      <c r="C18" s="86"/>
      <c r="D18" s="84">
        <v>0.3</v>
      </c>
      <c r="E18" s="71">
        <v>0</v>
      </c>
      <c r="F18" s="71">
        <v>0</v>
      </c>
      <c r="G18" s="67"/>
      <c r="H18" s="5"/>
    </row>
    <row r="19" spans="1:8" x14ac:dyDescent="0.25">
      <c r="A19" s="14"/>
      <c r="B19" s="38" t="s">
        <v>172</v>
      </c>
      <c r="C19" s="86"/>
      <c r="D19" s="71">
        <v>0</v>
      </c>
      <c r="E19" s="71">
        <v>0</v>
      </c>
      <c r="F19" s="71">
        <v>0</v>
      </c>
      <c r="G19" s="67"/>
      <c r="H19" s="5"/>
    </row>
    <row r="20" spans="1:8" s="78" customFormat="1" x14ac:dyDescent="0.25">
      <c r="A20" s="11">
        <v>2</v>
      </c>
      <c r="B20" s="75" t="s">
        <v>90</v>
      </c>
      <c r="C20" s="87">
        <v>1058</v>
      </c>
      <c r="D20" s="77">
        <v>793.7</v>
      </c>
      <c r="E20" s="77">
        <f>D20/C20*100</f>
        <v>75.018903591682431</v>
      </c>
      <c r="F20" s="77">
        <f>D20/4955*100</f>
        <v>16.01816347124117</v>
      </c>
      <c r="G20" s="66"/>
      <c r="H20" s="4"/>
    </row>
    <row r="21" spans="1:8" x14ac:dyDescent="0.25">
      <c r="A21" s="14" t="s">
        <v>91</v>
      </c>
      <c r="B21" s="38" t="s">
        <v>92</v>
      </c>
      <c r="C21" s="61"/>
      <c r="D21" s="71"/>
      <c r="E21" s="71"/>
      <c r="F21" s="71"/>
      <c r="G21" s="67"/>
      <c r="H21" s="5"/>
    </row>
    <row r="22" spans="1:8" x14ac:dyDescent="0.25">
      <c r="A22" s="14" t="s">
        <v>93</v>
      </c>
      <c r="B22" s="38" t="s">
        <v>94</v>
      </c>
      <c r="C22" s="59"/>
      <c r="D22" s="71"/>
      <c r="E22" s="71"/>
      <c r="F22" s="71"/>
      <c r="G22" s="67"/>
      <c r="H22" s="5"/>
    </row>
    <row r="23" spans="1:8" x14ac:dyDescent="0.25">
      <c r="A23" s="14" t="s">
        <v>95</v>
      </c>
      <c r="B23" s="38" t="s">
        <v>96</v>
      </c>
      <c r="C23" s="61"/>
      <c r="D23" s="71"/>
      <c r="E23" s="71"/>
      <c r="F23" s="71"/>
      <c r="G23" s="67"/>
      <c r="H23" s="5"/>
    </row>
    <row r="24" spans="1:8" x14ac:dyDescent="0.25">
      <c r="A24" s="14" t="s">
        <v>97</v>
      </c>
      <c r="B24" s="38" t="s">
        <v>32</v>
      </c>
      <c r="C24" s="62"/>
      <c r="D24" s="71"/>
      <c r="E24" s="71"/>
      <c r="F24" s="71"/>
      <c r="G24" s="67"/>
      <c r="H24" s="5"/>
    </row>
    <row r="25" spans="1:8" x14ac:dyDescent="0.25">
      <c r="A25" s="14" t="s">
        <v>93</v>
      </c>
      <c r="B25" s="42" t="s">
        <v>98</v>
      </c>
      <c r="C25" s="61"/>
      <c r="D25" s="71"/>
      <c r="E25" s="71"/>
      <c r="F25" s="71"/>
      <c r="G25" s="67"/>
      <c r="H25" s="5"/>
    </row>
    <row r="26" spans="1:8" x14ac:dyDescent="0.25">
      <c r="A26" s="14" t="s">
        <v>95</v>
      </c>
      <c r="B26" s="38" t="s">
        <v>99</v>
      </c>
      <c r="C26" s="71">
        <f>+C20</f>
        <v>1058</v>
      </c>
      <c r="D26" s="71">
        <f>+D20</f>
        <v>793.7</v>
      </c>
      <c r="E26" s="71">
        <f>+E20</f>
        <v>75.018903591682431</v>
      </c>
      <c r="F26" s="71"/>
      <c r="G26" s="67"/>
      <c r="H26" s="5"/>
    </row>
    <row r="27" spans="1:8" s="78" customFormat="1" x14ac:dyDescent="0.25">
      <c r="A27" s="11">
        <v>3</v>
      </c>
      <c r="B27" s="75" t="s">
        <v>100</v>
      </c>
      <c r="C27" s="92">
        <v>0</v>
      </c>
      <c r="D27" s="97">
        <f>D28+D33</f>
        <v>4292</v>
      </c>
      <c r="E27" s="93"/>
      <c r="F27" s="93"/>
      <c r="G27" s="66"/>
      <c r="H27" s="4"/>
    </row>
    <row r="28" spans="1:8" s="78" customFormat="1" x14ac:dyDescent="0.25">
      <c r="A28" s="11" t="s">
        <v>101</v>
      </c>
      <c r="B28" s="75" t="s">
        <v>82</v>
      </c>
      <c r="C28" s="94">
        <v>0</v>
      </c>
      <c r="D28" s="97">
        <f>D29+D30+D31+D32</f>
        <v>2098.0099999999998</v>
      </c>
      <c r="E28" s="93"/>
      <c r="F28" s="93"/>
      <c r="G28" s="66"/>
      <c r="H28" s="4"/>
    </row>
    <row r="29" spans="1:8" x14ac:dyDescent="0.25">
      <c r="A29" s="14"/>
      <c r="B29" s="38" t="s">
        <v>165</v>
      </c>
      <c r="C29" s="90">
        <v>0</v>
      </c>
      <c r="D29" s="96">
        <v>1.05</v>
      </c>
      <c r="E29" s="88"/>
      <c r="F29" s="88"/>
      <c r="G29" s="67"/>
      <c r="H29" s="5"/>
    </row>
    <row r="30" spans="1:8" x14ac:dyDescent="0.25">
      <c r="A30" s="14"/>
      <c r="B30" s="38" t="s">
        <v>166</v>
      </c>
      <c r="C30" s="89">
        <v>0</v>
      </c>
      <c r="D30" s="96">
        <v>12.55</v>
      </c>
      <c r="E30" s="88"/>
      <c r="F30" s="88"/>
      <c r="G30" s="67"/>
      <c r="H30" s="5"/>
    </row>
    <row r="31" spans="1:8" x14ac:dyDescent="0.25">
      <c r="A31" s="14"/>
      <c r="B31" s="38" t="s">
        <v>167</v>
      </c>
      <c r="C31" s="90">
        <v>0</v>
      </c>
      <c r="D31" s="96">
        <v>2054.16</v>
      </c>
      <c r="E31" s="88"/>
      <c r="F31" s="88"/>
      <c r="G31" s="67"/>
      <c r="H31" s="5"/>
    </row>
    <row r="32" spans="1:8" x14ac:dyDescent="0.25">
      <c r="A32" s="14"/>
      <c r="B32" s="38" t="s">
        <v>170</v>
      </c>
      <c r="C32" s="90">
        <v>0</v>
      </c>
      <c r="D32" s="96">
        <v>30.25</v>
      </c>
      <c r="E32" s="88"/>
      <c r="F32" s="88"/>
      <c r="G32" s="67"/>
      <c r="H32" s="5"/>
    </row>
    <row r="33" spans="1:8" s="78" customFormat="1" x14ac:dyDescent="0.25">
      <c r="A33" s="11" t="s">
        <v>102</v>
      </c>
      <c r="B33" s="75" t="s">
        <v>87</v>
      </c>
      <c r="C33" s="87">
        <f>C34+C35</f>
        <v>1425</v>
      </c>
      <c r="D33" s="95">
        <f>D34+D35+D36</f>
        <v>2193.9900000000002</v>
      </c>
      <c r="E33" s="87">
        <f>D33/C33*100</f>
        <v>153.96421052631581</v>
      </c>
      <c r="F33" s="87">
        <f t="shared" ref="F33" si="0">F34+F35</f>
        <v>0</v>
      </c>
      <c r="G33" s="66"/>
      <c r="H33" s="4"/>
    </row>
    <row r="34" spans="1:8" x14ac:dyDescent="0.25">
      <c r="A34" s="14"/>
      <c r="B34" s="38" t="s">
        <v>168</v>
      </c>
      <c r="C34" s="85">
        <v>795</v>
      </c>
      <c r="D34" s="84">
        <v>1575.12</v>
      </c>
      <c r="E34" s="71">
        <f>D34/C34*100</f>
        <v>198.12830188679246</v>
      </c>
      <c r="F34" s="71"/>
      <c r="G34" s="67"/>
      <c r="H34" s="5"/>
    </row>
    <row r="35" spans="1:8" x14ac:dyDescent="0.25">
      <c r="A35" s="14"/>
      <c r="B35" s="38" t="s">
        <v>169</v>
      </c>
      <c r="C35" s="85">
        <v>630</v>
      </c>
      <c r="D35" s="84">
        <v>618.57000000000005</v>
      </c>
      <c r="E35" s="71">
        <f>D35/C35*100</f>
        <v>98.185714285714297</v>
      </c>
      <c r="F35" s="71"/>
      <c r="G35" s="67"/>
      <c r="H35" s="5"/>
    </row>
    <row r="36" spans="1:8" ht="31.5" x14ac:dyDescent="0.25">
      <c r="A36" s="14"/>
      <c r="B36" s="38" t="s">
        <v>171</v>
      </c>
      <c r="C36" s="86"/>
      <c r="D36" s="84">
        <v>0.3</v>
      </c>
      <c r="E36" s="71"/>
      <c r="F36" s="71"/>
      <c r="G36" s="67"/>
      <c r="H36" s="5"/>
    </row>
    <row r="37" spans="1:8" x14ac:dyDescent="0.25">
      <c r="A37" s="14"/>
      <c r="B37" s="38" t="s">
        <v>172</v>
      </c>
      <c r="C37" s="63"/>
      <c r="D37" s="71"/>
      <c r="E37" s="71"/>
      <c r="F37" s="71"/>
      <c r="G37" s="67"/>
      <c r="H37" s="5"/>
    </row>
    <row r="38" spans="1:8" s="78" customFormat="1" x14ac:dyDescent="0.25">
      <c r="A38" s="11" t="s">
        <v>9</v>
      </c>
      <c r="B38" s="75" t="s">
        <v>103</v>
      </c>
      <c r="C38" s="76">
        <f>+C39+C42+C45+C48+C51+C54+C57+C60+C68+C71</f>
        <v>295730.18400000001</v>
      </c>
      <c r="D38" s="76">
        <f t="shared" ref="D38:F38" si="1">+D39+D42+D45+D48+D51+D54+D57+D60+D68+D71</f>
        <v>295261.95500000002</v>
      </c>
      <c r="E38" s="76">
        <f t="shared" si="1"/>
        <v>984.10898790684132</v>
      </c>
      <c r="F38" s="76">
        <f t="shared" si="1"/>
        <v>0</v>
      </c>
      <c r="G38" s="66"/>
      <c r="H38" s="4"/>
    </row>
    <row r="39" spans="1:8" s="78" customFormat="1" ht="23.25" customHeight="1" x14ac:dyDescent="0.25">
      <c r="A39" s="11">
        <v>1</v>
      </c>
      <c r="B39" s="75" t="s">
        <v>32</v>
      </c>
      <c r="C39" s="76">
        <f>+C40+C41</f>
        <v>7350.5</v>
      </c>
      <c r="D39" s="76">
        <f t="shared" ref="D39:E39" si="2">+D40+D41</f>
        <v>7225.9</v>
      </c>
      <c r="E39" s="76">
        <f t="shared" si="2"/>
        <v>98.235346280039025</v>
      </c>
      <c r="F39" s="77">
        <f t="shared" ref="F39" si="3">+F40+F41</f>
        <v>0</v>
      </c>
      <c r="G39" s="66"/>
      <c r="H39" s="4"/>
    </row>
    <row r="40" spans="1:8" ht="23.25" customHeight="1" x14ac:dyDescent="0.25">
      <c r="A40" s="14" t="s">
        <v>81</v>
      </c>
      <c r="B40" s="38" t="s">
        <v>98</v>
      </c>
      <c r="C40" s="63">
        <v>6766.2</v>
      </c>
      <c r="D40" s="71">
        <v>6646.8</v>
      </c>
      <c r="E40" s="76">
        <f t="shared" ref="E40:E72" si="4">+D40/C40*100</f>
        <v>98.235346280039025</v>
      </c>
      <c r="F40" s="71"/>
      <c r="G40" s="67"/>
      <c r="H40" s="5"/>
    </row>
    <row r="41" spans="1:8" ht="28.5" customHeight="1" x14ac:dyDescent="0.25">
      <c r="A41" s="14" t="s">
        <v>86</v>
      </c>
      <c r="B41" s="38" t="s">
        <v>99</v>
      </c>
      <c r="C41" s="60">
        <f>280+104.3+200</f>
        <v>584.29999999999995</v>
      </c>
      <c r="D41" s="71">
        <f>99.2+200+279.9</f>
        <v>579.09999999999991</v>
      </c>
      <c r="E41" s="76"/>
      <c r="F41" s="71"/>
      <c r="G41" s="67"/>
      <c r="H41" s="5"/>
    </row>
    <row r="42" spans="1:8" s="78" customFormat="1" ht="31.5" customHeight="1" x14ac:dyDescent="0.25">
      <c r="A42" s="11">
        <v>2</v>
      </c>
      <c r="B42" s="75" t="s">
        <v>158</v>
      </c>
      <c r="C42" s="79">
        <v>5635</v>
      </c>
      <c r="D42" s="80">
        <f>+D43+D44</f>
        <v>5619.3</v>
      </c>
      <c r="E42" s="76">
        <f t="shared" si="4"/>
        <v>99.721384205856253</v>
      </c>
      <c r="F42" s="80">
        <f t="shared" ref="F42" si="5">+F43+F44</f>
        <v>0</v>
      </c>
      <c r="G42" s="81"/>
    </row>
    <row r="43" spans="1:8" ht="23.25" customHeight="1" x14ac:dyDescent="0.25">
      <c r="A43" s="14" t="s">
        <v>91</v>
      </c>
      <c r="B43" s="38" t="s">
        <v>94</v>
      </c>
      <c r="C43" s="60">
        <f>+C42</f>
        <v>5635</v>
      </c>
      <c r="D43" s="73">
        <v>5619.3</v>
      </c>
      <c r="E43" s="76">
        <f t="shared" si="4"/>
        <v>99.721384205856253</v>
      </c>
      <c r="F43" s="73"/>
    </row>
    <row r="44" spans="1:8" ht="23.25" customHeight="1" x14ac:dyDescent="0.25">
      <c r="A44" s="14" t="s">
        <v>97</v>
      </c>
      <c r="B44" s="38" t="s">
        <v>111</v>
      </c>
      <c r="C44" s="60"/>
      <c r="D44" s="73"/>
      <c r="E44" s="76"/>
      <c r="F44" s="73"/>
    </row>
    <row r="45" spans="1:8" s="78" customFormat="1" ht="45" customHeight="1" x14ac:dyDescent="0.25">
      <c r="A45" s="11">
        <v>3</v>
      </c>
      <c r="B45" s="75" t="s">
        <v>157</v>
      </c>
      <c r="C45" s="79">
        <v>400</v>
      </c>
      <c r="D45" s="80">
        <f>+D46+D47</f>
        <v>377.7</v>
      </c>
      <c r="E45" s="76">
        <f t="shared" si="4"/>
        <v>94.424999999999997</v>
      </c>
      <c r="F45" s="80">
        <f t="shared" ref="F45" si="6">+F46+F47</f>
        <v>0</v>
      </c>
      <c r="G45" s="81"/>
    </row>
    <row r="46" spans="1:8" ht="23.25" customHeight="1" x14ac:dyDescent="0.25">
      <c r="A46" s="14" t="s">
        <v>101</v>
      </c>
      <c r="B46" s="38" t="s">
        <v>94</v>
      </c>
      <c r="C46" s="60">
        <f>+C45</f>
        <v>400</v>
      </c>
      <c r="D46" s="73">
        <v>377.7</v>
      </c>
      <c r="E46" s="76">
        <f t="shared" si="4"/>
        <v>94.424999999999997</v>
      </c>
      <c r="F46" s="73"/>
    </row>
    <row r="47" spans="1:8" ht="23.25" customHeight="1" x14ac:dyDescent="0.25">
      <c r="A47" s="14" t="s">
        <v>102</v>
      </c>
      <c r="B47" s="38" t="s">
        <v>111</v>
      </c>
      <c r="C47" s="60"/>
      <c r="D47" s="73"/>
      <c r="E47" s="76"/>
      <c r="F47" s="73"/>
    </row>
    <row r="48" spans="1:8" s="78" customFormat="1" ht="23.25" customHeight="1" x14ac:dyDescent="0.25">
      <c r="A48" s="11">
        <v>4</v>
      </c>
      <c r="B48" s="75" t="s">
        <v>154</v>
      </c>
      <c r="C48" s="79">
        <f>+C49</f>
        <v>100</v>
      </c>
      <c r="D48" s="80">
        <f>+D49+D50</f>
        <v>97.08</v>
      </c>
      <c r="E48" s="76">
        <f t="shared" si="4"/>
        <v>97.08</v>
      </c>
      <c r="F48" s="80">
        <f t="shared" ref="F48" si="7">+F49+F50</f>
        <v>0</v>
      </c>
      <c r="G48" s="81"/>
    </row>
    <row r="49" spans="1:7" ht="23.25" customHeight="1" x14ac:dyDescent="0.25">
      <c r="A49" s="14" t="s">
        <v>114</v>
      </c>
      <c r="B49" s="38" t="s">
        <v>94</v>
      </c>
      <c r="C49" s="60">
        <v>100</v>
      </c>
      <c r="D49" s="73">
        <v>97.08</v>
      </c>
      <c r="E49" s="76">
        <f t="shared" si="4"/>
        <v>97.08</v>
      </c>
      <c r="F49" s="73"/>
    </row>
    <row r="50" spans="1:7" ht="23.25" customHeight="1" x14ac:dyDescent="0.25">
      <c r="A50" s="14" t="s">
        <v>115</v>
      </c>
      <c r="B50" s="38" t="s">
        <v>111</v>
      </c>
      <c r="C50" s="60"/>
      <c r="D50" s="73"/>
      <c r="E50" s="76"/>
      <c r="F50" s="73"/>
    </row>
    <row r="51" spans="1:7" s="78" customFormat="1" ht="23.25" customHeight="1" x14ac:dyDescent="0.25">
      <c r="A51" s="11">
        <v>5</v>
      </c>
      <c r="B51" s="75" t="s">
        <v>155</v>
      </c>
      <c r="C51" s="79">
        <f>+C52</f>
        <v>18190</v>
      </c>
      <c r="D51" s="80">
        <f>+D52+D53</f>
        <v>17899.3</v>
      </c>
      <c r="E51" s="76">
        <f t="shared" si="4"/>
        <v>98.401869158878498</v>
      </c>
      <c r="F51" s="80">
        <f t="shared" ref="F51" si="8">+F52+F53</f>
        <v>0</v>
      </c>
      <c r="G51" s="81"/>
    </row>
    <row r="52" spans="1:7" ht="23.25" customHeight="1" x14ac:dyDescent="0.25">
      <c r="A52" s="14" t="s">
        <v>117</v>
      </c>
      <c r="B52" s="38" t="s">
        <v>94</v>
      </c>
      <c r="C52" s="60">
        <v>18190</v>
      </c>
      <c r="D52" s="73">
        <v>17899.3</v>
      </c>
      <c r="E52" s="76">
        <f t="shared" si="4"/>
        <v>98.401869158878498</v>
      </c>
      <c r="F52" s="73"/>
    </row>
    <row r="53" spans="1:7" ht="23.25" customHeight="1" x14ac:dyDescent="0.25">
      <c r="A53" s="14" t="s">
        <v>118</v>
      </c>
      <c r="B53" s="38" t="s">
        <v>111</v>
      </c>
      <c r="C53" s="60"/>
      <c r="D53" s="73"/>
      <c r="E53" s="76"/>
      <c r="F53" s="73"/>
    </row>
    <row r="54" spans="1:7" s="78" customFormat="1" ht="23.25" customHeight="1" x14ac:dyDescent="0.25">
      <c r="A54" s="11">
        <v>6</v>
      </c>
      <c r="B54" s="75" t="s">
        <v>156</v>
      </c>
      <c r="C54" s="79">
        <v>57871</v>
      </c>
      <c r="D54" s="80">
        <f>+D55+D56</f>
        <v>57919.7</v>
      </c>
      <c r="E54" s="76">
        <f t="shared" si="4"/>
        <v>100.0841526844188</v>
      </c>
      <c r="F54" s="80">
        <f>+F55+F56</f>
        <v>0</v>
      </c>
      <c r="G54" s="81"/>
    </row>
    <row r="55" spans="1:7" ht="23.25" customHeight="1" x14ac:dyDescent="0.25">
      <c r="A55" s="14" t="s">
        <v>120</v>
      </c>
      <c r="B55" s="38" t="s">
        <v>94</v>
      </c>
      <c r="C55" s="60">
        <f>+C54</f>
        <v>57871</v>
      </c>
      <c r="D55" s="73">
        <v>57919.7</v>
      </c>
      <c r="E55" s="76">
        <f t="shared" si="4"/>
        <v>100.0841526844188</v>
      </c>
      <c r="F55" s="73"/>
    </row>
    <row r="56" spans="1:7" ht="23.25" customHeight="1" x14ac:dyDescent="0.25">
      <c r="A56" s="14" t="s">
        <v>121</v>
      </c>
      <c r="B56" s="38" t="s">
        <v>111</v>
      </c>
      <c r="C56" s="60"/>
      <c r="D56" s="73"/>
      <c r="E56" s="76"/>
      <c r="F56" s="73"/>
    </row>
    <row r="57" spans="1:7" s="78" customFormat="1" ht="39" customHeight="1" x14ac:dyDescent="0.25">
      <c r="A57" s="11">
        <v>7</v>
      </c>
      <c r="B57" s="75" t="s">
        <v>159</v>
      </c>
      <c r="C57" s="79">
        <v>713.30899999999997</v>
      </c>
      <c r="D57" s="80">
        <f>+D58+D59</f>
        <v>697.3</v>
      </c>
      <c r="E57" s="76">
        <f t="shared" si="4"/>
        <v>97.755671104668522</v>
      </c>
      <c r="F57" s="80">
        <f t="shared" ref="F57" si="9">+F58+F59</f>
        <v>0</v>
      </c>
      <c r="G57" s="81"/>
    </row>
    <row r="58" spans="1:7" ht="33.75" customHeight="1" x14ac:dyDescent="0.25">
      <c r="A58" s="14" t="s">
        <v>122</v>
      </c>
      <c r="B58" s="38" t="s">
        <v>94</v>
      </c>
      <c r="C58" s="60">
        <f>+C57</f>
        <v>713.30899999999997</v>
      </c>
      <c r="D58" s="73">
        <v>697.3</v>
      </c>
      <c r="E58" s="76">
        <f t="shared" si="4"/>
        <v>97.755671104668522</v>
      </c>
      <c r="F58" s="73"/>
    </row>
    <row r="59" spans="1:7" ht="23.25" customHeight="1" x14ac:dyDescent="0.25">
      <c r="A59" s="14" t="s">
        <v>123</v>
      </c>
      <c r="B59" s="38" t="s">
        <v>111</v>
      </c>
      <c r="C59" s="60"/>
      <c r="D59" s="73"/>
      <c r="E59" s="76"/>
      <c r="F59" s="73"/>
    </row>
    <row r="60" spans="1:7" s="78" customFormat="1" ht="23.25" customHeight="1" x14ac:dyDescent="0.25">
      <c r="A60" s="11">
        <v>8</v>
      </c>
      <c r="B60" s="75" t="s">
        <v>162</v>
      </c>
      <c r="C60" s="79">
        <f>+C61+C67</f>
        <v>192911.875</v>
      </c>
      <c r="D60" s="79">
        <f t="shared" ref="D60" si="10">+D61+D67</f>
        <v>192911.875</v>
      </c>
      <c r="E60" s="79">
        <f>+D60/C60*100</f>
        <v>100</v>
      </c>
      <c r="F60" s="80"/>
      <c r="G60" s="81"/>
    </row>
    <row r="61" spans="1:7" ht="23.25" customHeight="1" x14ac:dyDescent="0.25">
      <c r="A61" s="14" t="s">
        <v>125</v>
      </c>
      <c r="B61" s="38" t="s">
        <v>94</v>
      </c>
      <c r="C61" s="60">
        <f>SUM(C62:C66)</f>
        <v>192911.875</v>
      </c>
      <c r="D61" s="60">
        <f>SUM(D62:D66)</f>
        <v>192911.875</v>
      </c>
      <c r="E61" s="76"/>
      <c r="F61" s="73"/>
    </row>
    <row r="62" spans="1:7" s="140" customFormat="1" ht="23.25" customHeight="1" x14ac:dyDescent="0.25">
      <c r="A62" s="12"/>
      <c r="B62" s="41" t="s">
        <v>174</v>
      </c>
      <c r="C62" s="137">
        <v>50000</v>
      </c>
      <c r="D62" s="73">
        <f>+C62</f>
        <v>50000</v>
      </c>
      <c r="E62" s="138"/>
      <c r="F62" s="73"/>
      <c r="G62" s="139"/>
    </row>
    <row r="63" spans="1:7" s="140" customFormat="1" ht="23.25" customHeight="1" x14ac:dyDescent="0.25">
      <c r="A63" s="12"/>
      <c r="B63" s="41" t="s">
        <v>175</v>
      </c>
      <c r="C63" s="137">
        <v>45000</v>
      </c>
      <c r="D63" s="73">
        <f t="shared" ref="D63:D66" si="11">+C63</f>
        <v>45000</v>
      </c>
      <c r="E63" s="138"/>
      <c r="F63" s="73"/>
      <c r="G63" s="139"/>
    </row>
    <row r="64" spans="1:7" s="140" customFormat="1" ht="23.25" customHeight="1" x14ac:dyDescent="0.25">
      <c r="A64" s="12"/>
      <c r="B64" s="41" t="s">
        <v>176</v>
      </c>
      <c r="C64" s="137">
        <v>30000</v>
      </c>
      <c r="D64" s="73">
        <f t="shared" si="11"/>
        <v>30000</v>
      </c>
      <c r="E64" s="138"/>
      <c r="F64" s="73"/>
      <c r="G64" s="139"/>
    </row>
    <row r="65" spans="1:7" s="140" customFormat="1" ht="23.25" customHeight="1" x14ac:dyDescent="0.25">
      <c r="A65" s="12"/>
      <c r="B65" s="41" t="s">
        <v>177</v>
      </c>
      <c r="C65" s="137">
        <v>169.875</v>
      </c>
      <c r="D65" s="73">
        <f t="shared" si="11"/>
        <v>169.875</v>
      </c>
      <c r="E65" s="138"/>
      <c r="F65" s="73"/>
      <c r="G65" s="139"/>
    </row>
    <row r="66" spans="1:7" s="140" customFormat="1" ht="53.25" customHeight="1" x14ac:dyDescent="0.25">
      <c r="A66" s="12"/>
      <c r="B66" s="41" t="s">
        <v>179</v>
      </c>
      <c r="C66" s="137">
        <v>67742</v>
      </c>
      <c r="D66" s="73">
        <f t="shared" si="11"/>
        <v>67742</v>
      </c>
      <c r="E66" s="138"/>
      <c r="F66" s="73"/>
      <c r="G66" s="139"/>
    </row>
    <row r="67" spans="1:7" ht="23.25" customHeight="1" x14ac:dyDescent="0.25">
      <c r="A67" s="14" t="s">
        <v>126</v>
      </c>
      <c r="B67" s="38" t="s">
        <v>111</v>
      </c>
      <c r="C67" s="60"/>
      <c r="D67" s="73"/>
      <c r="E67" s="76"/>
      <c r="F67" s="73"/>
    </row>
    <row r="68" spans="1:7" s="78" customFormat="1" ht="39.75" customHeight="1" x14ac:dyDescent="0.25">
      <c r="A68" s="11">
        <v>9</v>
      </c>
      <c r="B68" s="75" t="s">
        <v>160</v>
      </c>
      <c r="C68" s="133">
        <f>+C69+C70</f>
        <v>9755</v>
      </c>
      <c r="D68" s="134">
        <f>+D69+D70</f>
        <v>9755</v>
      </c>
      <c r="E68" s="98">
        <f t="shared" si="4"/>
        <v>100</v>
      </c>
      <c r="F68" s="80">
        <f t="shared" ref="F68" si="12">+F69+F70</f>
        <v>0</v>
      </c>
      <c r="G68" s="81"/>
    </row>
    <row r="69" spans="1:7" ht="23.25" customHeight="1" x14ac:dyDescent="0.25">
      <c r="A69" s="14" t="s">
        <v>125</v>
      </c>
      <c r="B69" s="38" t="s">
        <v>94</v>
      </c>
      <c r="C69" s="132">
        <v>0</v>
      </c>
      <c r="D69" s="135"/>
      <c r="E69" s="98"/>
      <c r="F69" s="73"/>
    </row>
    <row r="70" spans="1:7" ht="23.25" customHeight="1" x14ac:dyDescent="0.25">
      <c r="A70" s="14">
        <v>8.1999999999999993</v>
      </c>
      <c r="B70" s="38" t="s">
        <v>111</v>
      </c>
      <c r="C70" s="132">
        <v>9755</v>
      </c>
      <c r="D70" s="135">
        <f>+C70</f>
        <v>9755</v>
      </c>
      <c r="E70" s="98">
        <f t="shared" si="4"/>
        <v>100</v>
      </c>
      <c r="F70" s="73"/>
    </row>
    <row r="71" spans="1:7" s="78" customFormat="1" ht="23.25" customHeight="1" x14ac:dyDescent="0.25">
      <c r="A71" s="11">
        <v>10</v>
      </c>
      <c r="B71" s="75" t="s">
        <v>161</v>
      </c>
      <c r="C71" s="133">
        <f>+C72</f>
        <v>2803.5</v>
      </c>
      <c r="D71" s="134">
        <f>+D72+D73</f>
        <v>2758.8</v>
      </c>
      <c r="E71" s="98">
        <f t="shared" si="4"/>
        <v>98.405564472980217</v>
      </c>
      <c r="F71" s="80">
        <f t="shared" ref="F71" si="13">+F72+F73</f>
        <v>0</v>
      </c>
      <c r="G71" s="81"/>
    </row>
    <row r="72" spans="1:7" ht="23.25" customHeight="1" x14ac:dyDescent="0.25">
      <c r="A72" s="14" t="s">
        <v>130</v>
      </c>
      <c r="B72" s="38" t="s">
        <v>94</v>
      </c>
      <c r="C72" s="132">
        <f>1500+1303.5</f>
        <v>2803.5</v>
      </c>
      <c r="D72" s="135">
        <v>2758.8</v>
      </c>
      <c r="E72" s="98">
        <f t="shared" si="4"/>
        <v>98.405564472980217</v>
      </c>
      <c r="F72" s="73"/>
    </row>
    <row r="73" spans="1:7" ht="23.25" customHeight="1" x14ac:dyDescent="0.25">
      <c r="A73" s="14">
        <v>10.199999999999999</v>
      </c>
      <c r="B73" s="38" t="s">
        <v>111</v>
      </c>
      <c r="C73" s="132"/>
      <c r="D73" s="135"/>
      <c r="E73" s="98"/>
      <c r="F73" s="73"/>
    </row>
    <row r="74" spans="1:7" ht="36" customHeight="1" x14ac:dyDescent="0.25">
      <c r="D74" s="297" t="s">
        <v>136</v>
      </c>
      <c r="E74" s="297"/>
      <c r="F74" s="297"/>
    </row>
    <row r="75" spans="1:7" x14ac:dyDescent="0.25">
      <c r="D75" s="298" t="s">
        <v>137</v>
      </c>
      <c r="E75" s="298"/>
      <c r="F75" s="298"/>
    </row>
  </sheetData>
  <mergeCells count="13">
    <mergeCell ref="A1:F1"/>
    <mergeCell ref="A2:B2"/>
    <mergeCell ref="E2:F2"/>
    <mergeCell ref="A3:B3"/>
    <mergeCell ref="A4:F4"/>
    <mergeCell ref="D74:F74"/>
    <mergeCell ref="D75:F75"/>
    <mergeCell ref="E5:F5"/>
    <mergeCell ref="A6:A7"/>
    <mergeCell ref="B6:B7"/>
    <mergeCell ref="C6:C7"/>
    <mergeCell ref="D6:D7"/>
    <mergeCell ref="E6:F6"/>
  </mergeCells>
  <pageMargins left="0.2" right="0.2" top="0.5" bottom="0.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118"/>
  <sheetViews>
    <sheetView topLeftCell="A37" workbookViewId="0">
      <selection activeCell="G15" sqref="G15"/>
    </sheetView>
  </sheetViews>
  <sheetFormatPr defaultRowHeight="15" x14ac:dyDescent="0.25"/>
  <cols>
    <col min="1" max="1" width="3.42578125" customWidth="1"/>
    <col min="2" max="2" width="43" customWidth="1"/>
    <col min="3" max="3" width="10" customWidth="1"/>
    <col min="4" max="4" width="10.7109375" bestFit="1" customWidth="1"/>
    <col min="5" max="5" width="8.42578125" customWidth="1"/>
    <col min="6" max="6" width="8.42578125" bestFit="1" customWidth="1"/>
    <col min="7" max="7" width="8.28515625" bestFit="1" customWidth="1"/>
  </cols>
  <sheetData>
    <row r="1" spans="1:8" ht="54.75" customHeight="1" x14ac:dyDescent="0.25">
      <c r="A1" s="282" t="s">
        <v>140</v>
      </c>
      <c r="B1" s="282"/>
      <c r="C1" s="282"/>
      <c r="D1" s="282"/>
      <c r="E1" s="282"/>
      <c r="F1" s="282"/>
      <c r="G1" s="282"/>
    </row>
    <row r="2" spans="1:8" ht="15.75" x14ac:dyDescent="0.25">
      <c r="A2" s="277" t="s">
        <v>0</v>
      </c>
      <c r="B2" s="277"/>
      <c r="C2" s="4"/>
      <c r="D2" s="3"/>
      <c r="E2" s="5"/>
      <c r="F2" s="5"/>
    </row>
    <row r="3" spans="1:8" ht="15.75" x14ac:dyDescent="0.25">
      <c r="A3" s="277" t="s">
        <v>19</v>
      </c>
      <c r="B3" s="277"/>
      <c r="C3" s="4"/>
      <c r="D3" s="3"/>
      <c r="E3" s="5"/>
      <c r="F3" s="5"/>
    </row>
    <row r="4" spans="1:8" ht="15.75" x14ac:dyDescent="0.25">
      <c r="A4" s="278" t="s">
        <v>43</v>
      </c>
      <c r="B4" s="278"/>
      <c r="C4" s="278"/>
      <c r="D4" s="278"/>
      <c r="E4" s="278"/>
      <c r="F4" s="278"/>
      <c r="G4" s="278"/>
    </row>
    <row r="5" spans="1:8" s="2" customFormat="1" ht="18" x14ac:dyDescent="0.25">
      <c r="A5" s="275" t="s">
        <v>58</v>
      </c>
      <c r="B5" s="275"/>
      <c r="C5" s="275"/>
      <c r="D5" s="275"/>
      <c r="E5" s="275"/>
      <c r="F5" s="275"/>
      <c r="G5" s="275"/>
      <c r="H5" s="5"/>
    </row>
    <row r="6" spans="1:8" ht="15.75" x14ac:dyDescent="0.25">
      <c r="A6" s="279" t="s">
        <v>15</v>
      </c>
      <c r="B6" s="279"/>
      <c r="C6" s="279"/>
      <c r="D6" s="279"/>
      <c r="E6" s="279"/>
      <c r="F6" s="279"/>
      <c r="G6" s="279"/>
    </row>
    <row r="7" spans="1:8" ht="15.75" x14ac:dyDescent="0.25">
      <c r="A7" s="279" t="s">
        <v>69</v>
      </c>
      <c r="B7" s="279"/>
      <c r="C7" s="279"/>
      <c r="D7" s="279"/>
      <c r="E7" s="279"/>
      <c r="F7" s="279"/>
      <c r="G7" s="279"/>
    </row>
    <row r="8" spans="1:8" ht="15.75" x14ac:dyDescent="0.25">
      <c r="A8" s="5"/>
      <c r="B8" s="5"/>
      <c r="C8" s="305" t="s">
        <v>49</v>
      </c>
      <c r="D8" s="305"/>
      <c r="E8" s="305"/>
      <c r="F8" s="305"/>
      <c r="G8" s="305"/>
      <c r="H8" s="7"/>
    </row>
    <row r="9" spans="1:8" s="45" customFormat="1" ht="15.75" x14ac:dyDescent="0.25">
      <c r="A9" s="306" t="s">
        <v>48</v>
      </c>
      <c r="B9" s="271" t="s">
        <v>24</v>
      </c>
      <c r="C9" s="306" t="s">
        <v>42</v>
      </c>
      <c r="D9" s="306" t="s">
        <v>41</v>
      </c>
      <c r="E9" s="280" t="s">
        <v>45</v>
      </c>
      <c r="F9" s="280"/>
      <c r="G9" s="280"/>
      <c r="H9" s="4"/>
    </row>
    <row r="10" spans="1:8" s="45" customFormat="1" ht="78" customHeight="1" x14ac:dyDescent="0.25">
      <c r="A10" s="272"/>
      <c r="B10" s="272"/>
      <c r="C10" s="307"/>
      <c r="D10" s="307"/>
      <c r="E10" s="35" t="s">
        <v>141</v>
      </c>
      <c r="F10" s="35" t="s">
        <v>46</v>
      </c>
      <c r="G10" s="35" t="s">
        <v>47</v>
      </c>
    </row>
    <row r="11" spans="1:8" s="78" customFormat="1" ht="18" x14ac:dyDescent="0.25">
      <c r="A11" s="11" t="s">
        <v>5</v>
      </c>
      <c r="B11" s="75" t="s">
        <v>79</v>
      </c>
      <c r="C11" s="91"/>
      <c r="D11" s="91"/>
      <c r="E11" s="91"/>
      <c r="F11" s="91"/>
      <c r="G11" s="66"/>
      <c r="H11" s="4"/>
    </row>
    <row r="12" spans="1:8" s="78" customFormat="1" ht="18" x14ac:dyDescent="0.25">
      <c r="A12" s="11">
        <v>1</v>
      </c>
      <c r="B12" s="75" t="s">
        <v>80</v>
      </c>
      <c r="C12" s="92">
        <v>0</v>
      </c>
      <c r="D12" s="97">
        <f>D13+D18</f>
        <v>4292</v>
      </c>
      <c r="E12" s="93"/>
      <c r="F12" s="93"/>
      <c r="G12" s="66"/>
      <c r="H12" s="4"/>
    </row>
    <row r="13" spans="1:8" s="78" customFormat="1" ht="18" x14ac:dyDescent="0.25">
      <c r="A13" s="11" t="s">
        <v>81</v>
      </c>
      <c r="B13" s="75" t="s">
        <v>82</v>
      </c>
      <c r="C13" s="94">
        <v>0</v>
      </c>
      <c r="D13" s="97">
        <f>D14+D15+D16+D17</f>
        <v>2098.0099999999998</v>
      </c>
      <c r="E13" s="93">
        <v>0</v>
      </c>
      <c r="F13" s="93">
        <v>43</v>
      </c>
      <c r="G13" s="66"/>
      <c r="H13" s="4"/>
    </row>
    <row r="14" spans="1:8" s="2" customFormat="1" ht="18" x14ac:dyDescent="0.25">
      <c r="A14" s="14"/>
      <c r="B14" s="38" t="s">
        <v>165</v>
      </c>
      <c r="C14" s="90">
        <v>0</v>
      </c>
      <c r="D14" s="96">
        <v>1.05</v>
      </c>
      <c r="E14" s="88">
        <v>0</v>
      </c>
      <c r="F14" s="88"/>
      <c r="G14" s="67"/>
      <c r="H14" s="5"/>
    </row>
    <row r="15" spans="1:8" s="2" customFormat="1" ht="31.5" x14ac:dyDescent="0.25">
      <c r="A15" s="14"/>
      <c r="B15" s="38" t="s">
        <v>166</v>
      </c>
      <c r="C15" s="89">
        <v>0</v>
      </c>
      <c r="D15" s="96">
        <v>12.55</v>
      </c>
      <c r="E15" s="88">
        <v>0</v>
      </c>
      <c r="F15" s="88"/>
      <c r="G15" s="67"/>
      <c r="H15" s="5"/>
    </row>
    <row r="16" spans="1:8" s="2" customFormat="1" ht="18" x14ac:dyDescent="0.25">
      <c r="A16" s="14"/>
      <c r="B16" s="38" t="s">
        <v>167</v>
      </c>
      <c r="C16" s="90">
        <v>0</v>
      </c>
      <c r="D16" s="96">
        <v>2054.16</v>
      </c>
      <c r="E16" s="88">
        <v>0</v>
      </c>
      <c r="F16" s="88">
        <f>D16/4646.16*100</f>
        <v>44.211994421199442</v>
      </c>
      <c r="G16" s="72"/>
      <c r="H16" s="7"/>
    </row>
    <row r="17" spans="1:8" s="2" customFormat="1" ht="18" x14ac:dyDescent="0.25">
      <c r="A17" s="14"/>
      <c r="B17" s="38" t="s">
        <v>170</v>
      </c>
      <c r="C17" s="90">
        <v>0</v>
      </c>
      <c r="D17" s="96">
        <v>30.25</v>
      </c>
      <c r="E17" s="88">
        <v>0</v>
      </c>
      <c r="F17" s="88">
        <f>D17/91.2*100</f>
        <v>33.168859649122808</v>
      </c>
      <c r="G17" s="72"/>
      <c r="H17" s="7"/>
    </row>
    <row r="18" spans="1:8" s="78" customFormat="1" ht="18" x14ac:dyDescent="0.25">
      <c r="A18" s="11" t="s">
        <v>86</v>
      </c>
      <c r="B18" s="75" t="s">
        <v>87</v>
      </c>
      <c r="C18" s="87">
        <f>C19+C20</f>
        <v>1425</v>
      </c>
      <c r="D18" s="95">
        <f>D19+D20+D21</f>
        <v>2193.9900000000002</v>
      </c>
      <c r="E18" s="87">
        <f>D18/C18*100</f>
        <v>153.96421052631581</v>
      </c>
      <c r="F18" s="87">
        <f>D18/1862.21*100</f>
        <v>117.81646538252937</v>
      </c>
      <c r="G18" s="66"/>
      <c r="H18" s="4"/>
    </row>
    <row r="19" spans="1:8" s="2" customFormat="1" ht="18" x14ac:dyDescent="0.25">
      <c r="A19" s="14"/>
      <c r="B19" s="38" t="s">
        <v>168</v>
      </c>
      <c r="C19" s="85">
        <v>795</v>
      </c>
      <c r="D19" s="84">
        <v>1575.12</v>
      </c>
      <c r="E19" s="71">
        <f>D19/C19*100</f>
        <v>198.12830188679246</v>
      </c>
      <c r="F19" s="71">
        <f>D19/1153.59*100</f>
        <v>136.54071203807246</v>
      </c>
      <c r="G19" s="67"/>
      <c r="H19" s="5"/>
    </row>
    <row r="20" spans="1:8" s="2" customFormat="1" ht="18" x14ac:dyDescent="0.25">
      <c r="A20" s="14"/>
      <c r="B20" s="38" t="s">
        <v>169</v>
      </c>
      <c r="C20" s="85">
        <v>630</v>
      </c>
      <c r="D20" s="84">
        <v>618.57000000000005</v>
      </c>
      <c r="E20" s="71">
        <f>D20/C20*100</f>
        <v>98.185714285714297</v>
      </c>
      <c r="F20" s="71">
        <f>D20/708.6*100</f>
        <v>87.294665537679933</v>
      </c>
      <c r="G20" s="67"/>
      <c r="H20" s="5"/>
    </row>
    <row r="21" spans="1:8" s="2" customFormat="1" ht="31.5" x14ac:dyDescent="0.25">
      <c r="A21" s="14"/>
      <c r="B21" s="38" t="s">
        <v>171</v>
      </c>
      <c r="C21" s="86"/>
      <c r="D21" s="84">
        <v>0.3</v>
      </c>
      <c r="E21" s="71">
        <v>0</v>
      </c>
      <c r="F21" s="71">
        <v>0</v>
      </c>
      <c r="G21" s="67"/>
      <c r="H21" s="5"/>
    </row>
    <row r="22" spans="1:8" s="2" customFormat="1" ht="18" x14ac:dyDescent="0.25">
      <c r="A22" s="14"/>
      <c r="B22" s="38" t="s">
        <v>172</v>
      </c>
      <c r="C22" s="86"/>
      <c r="D22" s="71">
        <v>0</v>
      </c>
      <c r="E22" s="71">
        <v>0</v>
      </c>
      <c r="F22" s="71">
        <v>0</v>
      </c>
      <c r="G22" s="67"/>
      <c r="H22" s="5"/>
    </row>
    <row r="23" spans="1:8" s="78" customFormat="1" ht="18" x14ac:dyDescent="0.25">
      <c r="A23" s="11">
        <v>2</v>
      </c>
      <c r="B23" s="75" t="s">
        <v>90</v>
      </c>
      <c r="C23" s="87">
        <v>1058</v>
      </c>
      <c r="D23" s="77">
        <v>793.7</v>
      </c>
      <c r="E23" s="77">
        <f>D23/C23*100</f>
        <v>75.018903591682431</v>
      </c>
      <c r="F23" s="77">
        <f>D23/4955*100</f>
        <v>16.01816347124117</v>
      </c>
      <c r="G23" s="66"/>
      <c r="H23" s="4"/>
    </row>
    <row r="24" spans="1:8" s="2" customFormat="1" ht="18" x14ac:dyDescent="0.25">
      <c r="A24" s="14" t="s">
        <v>91</v>
      </c>
      <c r="B24" s="38" t="s">
        <v>92</v>
      </c>
      <c r="C24" s="61"/>
      <c r="D24" s="71"/>
      <c r="E24" s="71"/>
      <c r="F24" s="71"/>
      <c r="G24" s="67"/>
      <c r="H24" s="5"/>
    </row>
    <row r="25" spans="1:8" s="2" customFormat="1" ht="18" x14ac:dyDescent="0.25">
      <c r="A25" s="14" t="s">
        <v>93</v>
      </c>
      <c r="B25" s="38" t="s">
        <v>94</v>
      </c>
      <c r="C25" s="59"/>
      <c r="D25" s="71"/>
      <c r="E25" s="71"/>
      <c r="F25" s="71"/>
      <c r="G25" s="67"/>
      <c r="H25" s="5"/>
    </row>
    <row r="26" spans="1:8" s="2" customFormat="1" ht="18" x14ac:dyDescent="0.25">
      <c r="A26" s="14" t="s">
        <v>95</v>
      </c>
      <c r="B26" s="38" t="s">
        <v>96</v>
      </c>
      <c r="C26" s="61"/>
      <c r="D26" s="71"/>
      <c r="E26" s="71"/>
      <c r="F26" s="71"/>
      <c r="G26" s="67"/>
      <c r="H26" s="5"/>
    </row>
    <row r="27" spans="1:8" s="2" customFormat="1" ht="18" x14ac:dyDescent="0.25">
      <c r="A27" s="14" t="s">
        <v>97</v>
      </c>
      <c r="B27" s="38" t="s">
        <v>32</v>
      </c>
      <c r="C27" s="62"/>
      <c r="D27" s="71"/>
      <c r="E27" s="71"/>
      <c r="F27" s="71"/>
      <c r="G27" s="67"/>
      <c r="H27" s="5"/>
    </row>
    <row r="28" spans="1:8" s="2" customFormat="1" ht="18" x14ac:dyDescent="0.25">
      <c r="A28" s="14" t="s">
        <v>93</v>
      </c>
      <c r="B28" s="42" t="s">
        <v>98</v>
      </c>
      <c r="C28" s="61"/>
      <c r="D28" s="71"/>
      <c r="E28" s="71"/>
      <c r="F28" s="71"/>
      <c r="G28" s="67"/>
      <c r="H28" s="5"/>
    </row>
    <row r="29" spans="1:8" s="2" customFormat="1" ht="18" x14ac:dyDescent="0.25">
      <c r="A29" s="14" t="s">
        <v>95</v>
      </c>
      <c r="B29" s="38" t="s">
        <v>99</v>
      </c>
      <c r="C29" s="71">
        <f>+C23</f>
        <v>1058</v>
      </c>
      <c r="D29" s="71">
        <f>+D23</f>
        <v>793.7</v>
      </c>
      <c r="E29" s="71">
        <f>+E23</f>
        <v>75.018903591682431</v>
      </c>
      <c r="F29" s="71"/>
      <c r="G29" s="67"/>
      <c r="H29" s="5"/>
    </row>
    <row r="30" spans="1:8" s="78" customFormat="1" ht="18" x14ac:dyDescent="0.25">
      <c r="A30" s="11">
        <v>3</v>
      </c>
      <c r="B30" s="75" t="s">
        <v>100</v>
      </c>
      <c r="C30" s="92">
        <v>0</v>
      </c>
      <c r="D30" s="97">
        <f>D31+D36</f>
        <v>4292</v>
      </c>
      <c r="E30" s="93"/>
      <c r="F30" s="93"/>
      <c r="G30" s="66"/>
      <c r="H30" s="4"/>
    </row>
    <row r="31" spans="1:8" s="78" customFormat="1" ht="18" x14ac:dyDescent="0.25">
      <c r="A31" s="11" t="s">
        <v>101</v>
      </c>
      <c r="B31" s="75" t="s">
        <v>82</v>
      </c>
      <c r="C31" s="94">
        <v>0</v>
      </c>
      <c r="D31" s="97">
        <f>D32+D33+D34+D35</f>
        <v>2098.0099999999998</v>
      </c>
      <c r="E31" s="93"/>
      <c r="F31" s="93"/>
      <c r="G31" s="66"/>
      <c r="H31" s="4"/>
    </row>
    <row r="32" spans="1:8" s="2" customFormat="1" ht="18" x14ac:dyDescent="0.25">
      <c r="A32" s="14"/>
      <c r="B32" s="38" t="s">
        <v>165</v>
      </c>
      <c r="C32" s="90">
        <v>0</v>
      </c>
      <c r="D32" s="96">
        <v>1.05</v>
      </c>
      <c r="E32" s="88"/>
      <c r="F32" s="88"/>
      <c r="G32" s="67"/>
      <c r="H32" s="5"/>
    </row>
    <row r="33" spans="1:8" s="2" customFormat="1" ht="31.5" x14ac:dyDescent="0.25">
      <c r="A33" s="14"/>
      <c r="B33" s="38" t="s">
        <v>166</v>
      </c>
      <c r="C33" s="89">
        <v>0</v>
      </c>
      <c r="D33" s="96">
        <v>12.55</v>
      </c>
      <c r="E33" s="88"/>
      <c r="F33" s="88"/>
      <c r="G33" s="67"/>
      <c r="H33" s="5"/>
    </row>
    <row r="34" spans="1:8" s="2" customFormat="1" ht="18" x14ac:dyDescent="0.25">
      <c r="A34" s="14"/>
      <c r="B34" s="38" t="s">
        <v>167</v>
      </c>
      <c r="C34" s="90">
        <v>0</v>
      </c>
      <c r="D34" s="96">
        <v>2054.16</v>
      </c>
      <c r="E34" s="88"/>
      <c r="F34" s="88"/>
      <c r="G34" s="67"/>
      <c r="H34" s="5"/>
    </row>
    <row r="35" spans="1:8" s="2" customFormat="1" ht="18" x14ac:dyDescent="0.25">
      <c r="A35" s="14"/>
      <c r="B35" s="38" t="s">
        <v>170</v>
      </c>
      <c r="C35" s="90">
        <v>0</v>
      </c>
      <c r="D35" s="96">
        <v>30.25</v>
      </c>
      <c r="E35" s="88"/>
      <c r="F35" s="88"/>
      <c r="G35" s="67"/>
      <c r="H35" s="5"/>
    </row>
    <row r="36" spans="1:8" s="78" customFormat="1" ht="18" x14ac:dyDescent="0.25">
      <c r="A36" s="11" t="s">
        <v>102</v>
      </c>
      <c r="B36" s="75" t="s">
        <v>87</v>
      </c>
      <c r="C36" s="87">
        <f>C37+C38</f>
        <v>1425</v>
      </c>
      <c r="D36" s="95">
        <f>D37+D38+D39</f>
        <v>2193.9900000000002</v>
      </c>
      <c r="E36" s="87">
        <f>D36/C36*100</f>
        <v>153.96421052631581</v>
      </c>
      <c r="F36" s="87">
        <f t="shared" ref="F36" si="0">F37+F38</f>
        <v>0</v>
      </c>
      <c r="G36" s="66"/>
      <c r="H36" s="4"/>
    </row>
    <row r="37" spans="1:8" s="2" customFormat="1" ht="18" x14ac:dyDescent="0.25">
      <c r="A37" s="14"/>
      <c r="B37" s="38" t="s">
        <v>168</v>
      </c>
      <c r="C37" s="85">
        <v>795</v>
      </c>
      <c r="D37" s="84">
        <v>1575.12</v>
      </c>
      <c r="E37" s="71">
        <f>D37/C37*100</f>
        <v>198.12830188679246</v>
      </c>
      <c r="F37" s="71"/>
      <c r="G37" s="67"/>
      <c r="H37" s="5"/>
    </row>
    <row r="38" spans="1:8" s="2" customFormat="1" ht="18" x14ac:dyDescent="0.25">
      <c r="A38" s="14"/>
      <c r="B38" s="38" t="s">
        <v>169</v>
      </c>
      <c r="C38" s="85">
        <v>630</v>
      </c>
      <c r="D38" s="84">
        <v>618.57000000000005</v>
      </c>
      <c r="E38" s="71">
        <f>D38/C38*100</f>
        <v>98.185714285714297</v>
      </c>
      <c r="F38" s="71"/>
      <c r="G38" s="67"/>
      <c r="H38" s="5"/>
    </row>
    <row r="39" spans="1:8" s="2" customFormat="1" ht="31.5" x14ac:dyDescent="0.25">
      <c r="A39" s="14"/>
      <c r="B39" s="38" t="s">
        <v>171</v>
      </c>
      <c r="C39" s="86"/>
      <c r="D39" s="84">
        <v>0.3</v>
      </c>
      <c r="E39" s="71"/>
      <c r="F39" s="71"/>
      <c r="G39" s="67"/>
      <c r="H39" s="5"/>
    </row>
    <row r="40" spans="1:8" s="2" customFormat="1" ht="18" x14ac:dyDescent="0.25">
      <c r="A40" s="14"/>
      <c r="B40" s="38" t="s">
        <v>172</v>
      </c>
      <c r="C40" s="63"/>
      <c r="D40" s="71"/>
      <c r="E40" s="71"/>
      <c r="F40" s="71"/>
      <c r="G40" s="67"/>
      <c r="H40" s="5"/>
    </row>
    <row r="41" spans="1:8" s="45" customFormat="1" ht="18" customHeight="1" x14ac:dyDescent="0.25">
      <c r="A41" s="82"/>
      <c r="B41" s="82"/>
      <c r="C41" s="83"/>
      <c r="D41" s="83"/>
      <c r="E41" s="35"/>
      <c r="F41" s="35"/>
      <c r="G41" s="35"/>
    </row>
    <row r="42" spans="1:8" s="45" customFormat="1" ht="18" customHeight="1" x14ac:dyDescent="0.25">
      <c r="A42" s="82"/>
      <c r="B42" s="82"/>
      <c r="C42" s="83"/>
      <c r="D42" s="83"/>
      <c r="E42" s="35"/>
      <c r="F42" s="35"/>
      <c r="G42" s="35"/>
    </row>
    <row r="43" spans="1:8" s="45" customFormat="1" ht="18" customHeight="1" x14ac:dyDescent="0.25">
      <c r="A43" s="82"/>
      <c r="B43" s="82"/>
      <c r="C43" s="83"/>
      <c r="D43" s="83"/>
      <c r="E43" s="35"/>
      <c r="F43" s="35"/>
      <c r="G43" s="35"/>
    </row>
    <row r="44" spans="1:8" s="106" customFormat="1" ht="18" x14ac:dyDescent="0.25">
      <c r="A44" s="101" t="s">
        <v>5</v>
      </c>
      <c r="B44" s="102" t="s">
        <v>16</v>
      </c>
      <c r="C44" s="103"/>
      <c r="D44" s="103"/>
      <c r="E44" s="103"/>
      <c r="F44" s="103"/>
      <c r="G44" s="104"/>
      <c r="H44" s="105"/>
    </row>
    <row r="45" spans="1:8" s="106" customFormat="1" ht="18" x14ac:dyDescent="0.25">
      <c r="A45" s="101" t="s">
        <v>4</v>
      </c>
      <c r="B45" s="102" t="s">
        <v>6</v>
      </c>
      <c r="C45" s="103"/>
      <c r="D45" s="103"/>
      <c r="E45" s="103"/>
      <c r="F45" s="103"/>
      <c r="G45" s="104"/>
      <c r="H45" s="105"/>
    </row>
    <row r="46" spans="1:8" s="106" customFormat="1" ht="18" x14ac:dyDescent="0.25">
      <c r="A46" s="101">
        <v>1</v>
      </c>
      <c r="B46" s="102" t="s">
        <v>80</v>
      </c>
      <c r="C46" s="107"/>
      <c r="D46" s="104"/>
      <c r="E46" s="104"/>
      <c r="F46" s="104"/>
      <c r="G46" s="104"/>
      <c r="H46" s="105"/>
    </row>
    <row r="47" spans="1:8" s="106" customFormat="1" ht="18" x14ac:dyDescent="0.25">
      <c r="A47" s="101" t="s">
        <v>81</v>
      </c>
      <c r="B47" s="102" t="s">
        <v>82</v>
      </c>
      <c r="C47" s="108"/>
      <c r="D47" s="104"/>
      <c r="E47" s="104"/>
      <c r="F47" s="104"/>
      <c r="G47" s="104"/>
      <c r="H47" s="105"/>
    </row>
    <row r="48" spans="1:8" s="106" customFormat="1" ht="18" x14ac:dyDescent="0.25">
      <c r="A48" s="101"/>
      <c r="B48" s="102" t="s">
        <v>83</v>
      </c>
      <c r="C48" s="109"/>
      <c r="D48" s="104"/>
      <c r="E48" s="104"/>
      <c r="F48" s="104"/>
      <c r="G48" s="104"/>
      <c r="H48" s="105"/>
    </row>
    <row r="49" spans="1:8" s="106" customFormat="1" ht="18" x14ac:dyDescent="0.25">
      <c r="A49" s="101"/>
      <c r="B49" s="102" t="s">
        <v>84</v>
      </c>
      <c r="C49" s="108"/>
      <c r="D49" s="104"/>
      <c r="E49" s="104"/>
      <c r="F49" s="104"/>
      <c r="G49" s="104"/>
      <c r="H49" s="105"/>
    </row>
    <row r="50" spans="1:8" s="106" customFormat="1" ht="18" x14ac:dyDescent="0.25">
      <c r="A50" s="101"/>
      <c r="B50" s="102" t="s">
        <v>85</v>
      </c>
      <c r="C50" s="109"/>
      <c r="D50" s="110"/>
      <c r="E50" s="110"/>
      <c r="F50" s="110"/>
      <c r="G50" s="110"/>
      <c r="H50" s="111"/>
    </row>
    <row r="51" spans="1:8" s="106" customFormat="1" ht="18" x14ac:dyDescent="0.25">
      <c r="A51" s="101" t="s">
        <v>86</v>
      </c>
      <c r="B51" s="102" t="s">
        <v>87</v>
      </c>
      <c r="C51" s="108"/>
      <c r="D51" s="104"/>
      <c r="E51" s="104"/>
      <c r="F51" s="104"/>
      <c r="G51" s="104"/>
      <c r="H51" s="105"/>
    </row>
    <row r="52" spans="1:8" s="106" customFormat="1" ht="18" x14ac:dyDescent="0.25">
      <c r="A52" s="101"/>
      <c r="B52" s="102" t="s">
        <v>88</v>
      </c>
      <c r="C52" s="108"/>
      <c r="D52" s="104"/>
      <c r="E52" s="104"/>
      <c r="F52" s="104"/>
      <c r="G52" s="104"/>
      <c r="H52" s="105"/>
    </row>
    <row r="53" spans="1:8" s="106" customFormat="1" ht="18" x14ac:dyDescent="0.25">
      <c r="A53" s="101"/>
      <c r="B53" s="102" t="s">
        <v>89</v>
      </c>
      <c r="C53" s="108"/>
      <c r="D53" s="104"/>
      <c r="E53" s="104"/>
      <c r="F53" s="104"/>
      <c r="G53" s="104"/>
      <c r="H53" s="105"/>
    </row>
    <row r="54" spans="1:8" s="106" customFormat="1" ht="18" x14ac:dyDescent="0.25">
      <c r="A54" s="101"/>
      <c r="B54" s="102" t="s">
        <v>85</v>
      </c>
      <c r="C54" s="109"/>
      <c r="D54" s="104"/>
      <c r="E54" s="104"/>
      <c r="F54" s="104"/>
      <c r="G54" s="104"/>
      <c r="H54" s="105"/>
    </row>
    <row r="55" spans="1:8" s="113" customFormat="1" ht="15.75" x14ac:dyDescent="0.25">
      <c r="A55" s="101">
        <v>2</v>
      </c>
      <c r="B55" s="108" t="s">
        <v>7</v>
      </c>
      <c r="C55" s="107"/>
      <c r="D55" s="104"/>
      <c r="E55" s="104"/>
      <c r="F55" s="104"/>
      <c r="G55" s="112"/>
    </row>
    <row r="56" spans="1:8" s="113" customFormat="1" ht="15.75" x14ac:dyDescent="0.25">
      <c r="A56" s="101">
        <v>3</v>
      </c>
      <c r="B56" s="108" t="s">
        <v>8</v>
      </c>
      <c r="C56" s="107"/>
      <c r="D56" s="104"/>
      <c r="E56" s="104"/>
      <c r="F56" s="104"/>
      <c r="G56" s="112"/>
    </row>
    <row r="57" spans="1:8" s="113" customFormat="1" ht="15.75" x14ac:dyDescent="0.25">
      <c r="A57" s="101" t="s">
        <v>14</v>
      </c>
      <c r="B57" s="108" t="s">
        <v>132</v>
      </c>
      <c r="C57" s="107"/>
      <c r="D57" s="104"/>
      <c r="E57" s="104"/>
      <c r="F57" s="104"/>
      <c r="G57" s="112"/>
    </row>
    <row r="58" spans="1:8" s="106" customFormat="1" ht="18" x14ac:dyDescent="0.25">
      <c r="A58" s="101">
        <v>1</v>
      </c>
      <c r="B58" s="102" t="s">
        <v>90</v>
      </c>
      <c r="C58" s="108"/>
      <c r="D58" s="104"/>
      <c r="E58" s="104"/>
      <c r="F58" s="104"/>
      <c r="G58" s="104"/>
      <c r="H58" s="105"/>
    </row>
    <row r="59" spans="1:8" s="106" customFormat="1" ht="18" x14ac:dyDescent="0.25">
      <c r="A59" s="101" t="s">
        <v>81</v>
      </c>
      <c r="B59" s="102" t="s">
        <v>92</v>
      </c>
      <c r="C59" s="108"/>
      <c r="D59" s="104"/>
      <c r="E59" s="104"/>
      <c r="F59" s="104"/>
      <c r="G59" s="104"/>
      <c r="H59" s="105"/>
    </row>
    <row r="60" spans="1:8" s="106" customFormat="1" ht="18" x14ac:dyDescent="0.25">
      <c r="A60" s="101" t="s">
        <v>93</v>
      </c>
      <c r="B60" s="102" t="s">
        <v>94</v>
      </c>
      <c r="C60" s="107"/>
      <c r="D60" s="104"/>
      <c r="E60" s="104"/>
      <c r="F60" s="104"/>
      <c r="G60" s="104"/>
      <c r="H60" s="105"/>
    </row>
    <row r="61" spans="1:8" s="106" customFormat="1" ht="18" x14ac:dyDescent="0.25">
      <c r="A61" s="101" t="s">
        <v>95</v>
      </c>
      <c r="B61" s="102" t="s">
        <v>96</v>
      </c>
      <c r="C61" s="108"/>
      <c r="D61" s="104"/>
      <c r="E61" s="104"/>
      <c r="F61" s="104"/>
      <c r="G61" s="104"/>
      <c r="H61" s="105"/>
    </row>
    <row r="62" spans="1:8" s="106" customFormat="1" ht="18" x14ac:dyDescent="0.25">
      <c r="A62" s="101" t="s">
        <v>86</v>
      </c>
      <c r="B62" s="102" t="s">
        <v>32</v>
      </c>
      <c r="C62" s="109"/>
      <c r="D62" s="104"/>
      <c r="E62" s="104"/>
      <c r="F62" s="104"/>
      <c r="G62" s="104"/>
      <c r="H62" s="105"/>
    </row>
    <row r="63" spans="1:8" s="106" customFormat="1" ht="18" x14ac:dyDescent="0.25">
      <c r="A63" s="101" t="s">
        <v>93</v>
      </c>
      <c r="B63" s="114" t="s">
        <v>98</v>
      </c>
      <c r="C63" s="108"/>
      <c r="D63" s="104"/>
      <c r="E63" s="104"/>
      <c r="F63" s="104"/>
      <c r="G63" s="104"/>
      <c r="H63" s="105"/>
    </row>
    <row r="64" spans="1:8" s="106" customFormat="1" ht="18" x14ac:dyDescent="0.25">
      <c r="A64" s="101" t="s">
        <v>95</v>
      </c>
      <c r="B64" s="102" t="s">
        <v>99</v>
      </c>
      <c r="C64" s="109"/>
      <c r="D64" s="104"/>
      <c r="E64" s="104"/>
      <c r="F64" s="104"/>
      <c r="G64" s="104"/>
      <c r="H64" s="105"/>
    </row>
    <row r="65" spans="1:8" s="113" customFormat="1" ht="15.75" x14ac:dyDescent="0.25">
      <c r="A65" s="101">
        <v>2</v>
      </c>
      <c r="B65" s="108" t="s">
        <v>11</v>
      </c>
      <c r="C65" s="107"/>
      <c r="D65" s="104"/>
      <c r="E65" s="104"/>
      <c r="F65" s="104"/>
      <c r="G65" s="112"/>
    </row>
    <row r="66" spans="1:8" s="113" customFormat="1" ht="15.75" x14ac:dyDescent="0.25">
      <c r="A66" s="101">
        <v>3</v>
      </c>
      <c r="B66" s="108" t="s">
        <v>13</v>
      </c>
      <c r="C66" s="107"/>
      <c r="D66" s="104"/>
      <c r="E66" s="104"/>
      <c r="F66" s="104"/>
      <c r="G66" s="112"/>
    </row>
    <row r="67" spans="1:8" s="113" customFormat="1" ht="15.75" x14ac:dyDescent="0.25">
      <c r="A67" s="101" t="s">
        <v>133</v>
      </c>
      <c r="B67" s="108" t="s">
        <v>10</v>
      </c>
      <c r="C67" s="107"/>
      <c r="D67" s="104"/>
      <c r="E67" s="104"/>
      <c r="F67" s="104"/>
      <c r="G67" s="112"/>
    </row>
    <row r="68" spans="1:8" s="106" customFormat="1" ht="18" x14ac:dyDescent="0.25">
      <c r="A68" s="101">
        <v>1</v>
      </c>
      <c r="B68" s="102" t="s">
        <v>100</v>
      </c>
      <c r="C68" s="108"/>
      <c r="D68" s="104"/>
      <c r="E68" s="104"/>
      <c r="F68" s="104"/>
      <c r="G68" s="104"/>
      <c r="H68" s="105"/>
    </row>
    <row r="69" spans="1:8" s="106" customFormat="1" ht="18" x14ac:dyDescent="0.25">
      <c r="A69" s="101" t="s">
        <v>81</v>
      </c>
      <c r="B69" s="102" t="s">
        <v>82</v>
      </c>
      <c r="C69" s="103"/>
      <c r="D69" s="104"/>
      <c r="E69" s="104"/>
      <c r="F69" s="104"/>
      <c r="G69" s="104"/>
      <c r="H69" s="105"/>
    </row>
    <row r="70" spans="1:8" s="106" customFormat="1" ht="18" x14ac:dyDescent="0.25">
      <c r="A70" s="101"/>
      <c r="B70" s="102" t="s">
        <v>83</v>
      </c>
      <c r="C70" s="108"/>
      <c r="D70" s="104"/>
      <c r="E70" s="104"/>
      <c r="F70" s="104"/>
      <c r="G70" s="104"/>
      <c r="H70" s="105"/>
    </row>
    <row r="71" spans="1:8" s="106" customFormat="1" ht="18" x14ac:dyDescent="0.25">
      <c r="A71" s="101"/>
      <c r="B71" s="102" t="s">
        <v>84</v>
      </c>
      <c r="C71" s="107"/>
      <c r="D71" s="104"/>
      <c r="E71" s="104"/>
      <c r="F71" s="104"/>
      <c r="G71" s="104"/>
      <c r="H71" s="105"/>
    </row>
    <row r="72" spans="1:8" s="106" customFormat="1" ht="18" x14ac:dyDescent="0.25">
      <c r="A72" s="101"/>
      <c r="B72" s="102" t="s">
        <v>85</v>
      </c>
      <c r="C72" s="107"/>
      <c r="D72" s="104"/>
      <c r="E72" s="104"/>
      <c r="F72" s="104"/>
      <c r="G72" s="104"/>
      <c r="H72" s="105"/>
    </row>
    <row r="73" spans="1:8" s="106" customFormat="1" ht="18" x14ac:dyDescent="0.25">
      <c r="A73" s="101" t="s">
        <v>86</v>
      </c>
      <c r="B73" s="102" t="s">
        <v>87</v>
      </c>
      <c r="C73" s="107"/>
      <c r="D73" s="104"/>
      <c r="E73" s="104"/>
      <c r="F73" s="104"/>
      <c r="G73" s="104"/>
      <c r="H73" s="105"/>
    </row>
    <row r="74" spans="1:8" s="106" customFormat="1" ht="18" x14ac:dyDescent="0.25">
      <c r="A74" s="101"/>
      <c r="B74" s="102" t="s">
        <v>88</v>
      </c>
      <c r="C74" s="109"/>
      <c r="D74" s="104"/>
      <c r="E74" s="104"/>
      <c r="F74" s="104"/>
      <c r="G74" s="104"/>
      <c r="H74" s="105"/>
    </row>
    <row r="75" spans="1:8" s="106" customFormat="1" ht="18" x14ac:dyDescent="0.25">
      <c r="A75" s="101"/>
      <c r="B75" s="102" t="s">
        <v>89</v>
      </c>
      <c r="C75" s="115"/>
      <c r="D75" s="104"/>
      <c r="E75" s="104"/>
      <c r="F75" s="104"/>
      <c r="G75" s="104"/>
      <c r="H75" s="105"/>
    </row>
    <row r="76" spans="1:8" s="106" customFormat="1" ht="18" x14ac:dyDescent="0.25">
      <c r="A76" s="101"/>
      <c r="B76" s="102" t="s">
        <v>85</v>
      </c>
      <c r="C76" s="115"/>
      <c r="D76" s="104"/>
      <c r="E76" s="104"/>
      <c r="F76" s="104"/>
      <c r="G76" s="104"/>
      <c r="H76" s="105"/>
    </row>
    <row r="77" spans="1:8" s="113" customFormat="1" ht="15.75" x14ac:dyDescent="0.25">
      <c r="A77" s="101">
        <v>2</v>
      </c>
      <c r="B77" s="108" t="s">
        <v>11</v>
      </c>
      <c r="C77" s="107"/>
      <c r="D77" s="104"/>
      <c r="E77" s="104"/>
      <c r="F77" s="104"/>
      <c r="G77" s="112"/>
    </row>
    <row r="78" spans="1:8" s="113" customFormat="1" ht="15.75" x14ac:dyDescent="0.25">
      <c r="A78" s="101">
        <v>3</v>
      </c>
      <c r="B78" s="108" t="s">
        <v>13</v>
      </c>
      <c r="C78" s="107"/>
      <c r="D78" s="104"/>
      <c r="E78" s="104"/>
      <c r="F78" s="104"/>
      <c r="G78" s="112"/>
    </row>
    <row r="79" spans="1:8" s="78" customFormat="1" ht="18" x14ac:dyDescent="0.25">
      <c r="A79" s="11" t="s">
        <v>9</v>
      </c>
      <c r="B79" s="75" t="s">
        <v>44</v>
      </c>
      <c r="C79" s="99"/>
      <c r="D79" s="100"/>
      <c r="E79" s="100"/>
      <c r="F79" s="100"/>
      <c r="G79" s="100"/>
      <c r="H79" s="4"/>
    </row>
    <row r="80" spans="1:8" s="2" customFormat="1" ht="18" x14ac:dyDescent="0.25">
      <c r="A80" s="14">
        <v>1</v>
      </c>
      <c r="B80" s="38" t="s">
        <v>32</v>
      </c>
      <c r="C80" s="19"/>
      <c r="D80" s="13"/>
      <c r="E80" s="13"/>
      <c r="F80" s="13"/>
      <c r="G80" s="13"/>
      <c r="H80" s="5"/>
    </row>
    <row r="81" spans="1:8" s="2" customFormat="1" ht="18" x14ac:dyDescent="0.25">
      <c r="A81" s="14" t="s">
        <v>81</v>
      </c>
      <c r="B81" s="38" t="s">
        <v>98</v>
      </c>
      <c r="C81" s="19"/>
      <c r="D81" s="13"/>
      <c r="E81" s="13"/>
      <c r="F81" s="13"/>
      <c r="G81" s="13"/>
      <c r="H81" s="5"/>
    </row>
    <row r="82" spans="1:8" s="2" customFormat="1" ht="18" x14ac:dyDescent="0.25">
      <c r="A82" s="14" t="s">
        <v>86</v>
      </c>
      <c r="B82" s="38" t="s">
        <v>99</v>
      </c>
      <c r="C82" s="13"/>
      <c r="D82" s="13"/>
      <c r="E82" s="13"/>
      <c r="F82" s="13"/>
      <c r="G82" s="13"/>
      <c r="H82" s="5"/>
    </row>
    <row r="83" spans="1:8" s="2" customFormat="1" ht="18" x14ac:dyDescent="0.25">
      <c r="A83" s="39">
        <v>2</v>
      </c>
      <c r="B83" s="38" t="s">
        <v>104</v>
      </c>
      <c r="C83" s="13"/>
      <c r="D83" s="23"/>
      <c r="E83" s="23"/>
      <c r="F83" s="23"/>
      <c r="G83" s="23"/>
      <c r="H83" s="8"/>
    </row>
    <row r="84" spans="1:8" s="2" customFormat="1" ht="31.5" x14ac:dyDescent="0.25">
      <c r="A84" s="39" t="s">
        <v>91</v>
      </c>
      <c r="B84" s="38" t="s">
        <v>105</v>
      </c>
      <c r="C84" s="13"/>
      <c r="D84" s="24"/>
      <c r="E84" s="24"/>
      <c r="F84" s="24"/>
      <c r="G84" s="43"/>
      <c r="H84" s="5"/>
    </row>
    <row r="85" spans="1:8" s="2" customFormat="1" ht="31.5" x14ac:dyDescent="0.25">
      <c r="A85" s="40"/>
      <c r="B85" s="41" t="s">
        <v>106</v>
      </c>
      <c r="C85" s="18"/>
      <c r="D85" s="13"/>
      <c r="E85" s="13"/>
      <c r="F85" s="12"/>
      <c r="G85" s="13"/>
      <c r="H85" s="5"/>
    </row>
    <row r="86" spans="1:8" s="2" customFormat="1" ht="18" x14ac:dyDescent="0.25">
      <c r="A86" s="40"/>
      <c r="B86" s="41" t="s">
        <v>107</v>
      </c>
      <c r="C86" s="18"/>
      <c r="D86" s="13"/>
      <c r="E86" s="13"/>
      <c r="F86" s="18"/>
      <c r="G86" s="13"/>
      <c r="H86" s="5"/>
    </row>
    <row r="87" spans="1:8" s="2" customFormat="1" ht="18" x14ac:dyDescent="0.25">
      <c r="A87" s="40"/>
      <c r="B87" s="41" t="s">
        <v>108</v>
      </c>
      <c r="C87" s="25"/>
      <c r="D87" s="25"/>
      <c r="E87" s="25"/>
      <c r="F87" s="25"/>
      <c r="G87" s="25"/>
    </row>
    <row r="88" spans="1:8" s="2" customFormat="1" ht="31.5" x14ac:dyDescent="0.25">
      <c r="A88" s="39" t="s">
        <v>97</v>
      </c>
      <c r="B88" s="38" t="s">
        <v>109</v>
      </c>
      <c r="C88" s="13"/>
      <c r="D88" s="24"/>
      <c r="E88" s="24"/>
      <c r="F88" s="24"/>
      <c r="G88" s="25"/>
    </row>
    <row r="89" spans="1:8" s="2" customFormat="1" ht="18" x14ac:dyDescent="0.25">
      <c r="A89" s="39" t="s">
        <v>110</v>
      </c>
      <c r="B89" s="38" t="s">
        <v>111</v>
      </c>
      <c r="C89" s="13"/>
      <c r="D89" s="24"/>
      <c r="E89" s="24"/>
      <c r="F89" s="24"/>
      <c r="G89" s="25"/>
    </row>
    <row r="90" spans="1:8" s="2" customFormat="1" ht="18" x14ac:dyDescent="0.25">
      <c r="A90" s="14">
        <v>3</v>
      </c>
      <c r="B90" s="38" t="s">
        <v>112</v>
      </c>
      <c r="C90" s="13"/>
      <c r="D90" s="24"/>
      <c r="E90" s="24"/>
      <c r="F90" s="24"/>
      <c r="G90" s="25"/>
    </row>
    <row r="91" spans="1:8" s="2" customFormat="1" ht="18" x14ac:dyDescent="0.25">
      <c r="A91" s="14" t="s">
        <v>101</v>
      </c>
      <c r="B91" s="38" t="s">
        <v>94</v>
      </c>
      <c r="C91" s="13"/>
      <c r="D91" s="24"/>
      <c r="E91" s="24"/>
      <c r="F91" s="24"/>
      <c r="G91" s="25"/>
    </row>
    <row r="92" spans="1:8" s="2" customFormat="1" ht="18" x14ac:dyDescent="0.25">
      <c r="A92" s="14" t="s">
        <v>102</v>
      </c>
      <c r="B92" s="38" t="s">
        <v>111</v>
      </c>
      <c r="C92" s="13"/>
      <c r="D92" s="24"/>
      <c r="E92" s="24"/>
      <c r="F92" s="24"/>
      <c r="G92" s="25"/>
    </row>
    <row r="93" spans="1:8" s="2" customFormat="1" ht="18" x14ac:dyDescent="0.25">
      <c r="A93" s="14">
        <v>4</v>
      </c>
      <c r="B93" s="38" t="s">
        <v>113</v>
      </c>
      <c r="C93" s="13"/>
      <c r="D93" s="24"/>
      <c r="E93" s="24"/>
      <c r="F93" s="24"/>
      <c r="G93" s="25"/>
    </row>
    <row r="94" spans="1:8" s="2" customFormat="1" ht="18" x14ac:dyDescent="0.25">
      <c r="A94" s="14" t="s">
        <v>114</v>
      </c>
      <c r="B94" s="38" t="s">
        <v>94</v>
      </c>
      <c r="C94" s="13"/>
      <c r="D94" s="24"/>
      <c r="E94" s="24"/>
      <c r="F94" s="24"/>
      <c r="G94" s="25"/>
    </row>
    <row r="95" spans="1:8" s="2" customFormat="1" ht="18" x14ac:dyDescent="0.25">
      <c r="A95" s="14" t="s">
        <v>115</v>
      </c>
      <c r="B95" s="38" t="s">
        <v>111</v>
      </c>
      <c r="C95" s="13"/>
      <c r="D95" s="24"/>
      <c r="E95" s="24"/>
      <c r="F95" s="24"/>
      <c r="G95" s="25"/>
    </row>
    <row r="96" spans="1:8" s="2" customFormat="1" ht="18" x14ac:dyDescent="0.25">
      <c r="A96" s="14">
        <v>5</v>
      </c>
      <c r="B96" s="38" t="s">
        <v>116</v>
      </c>
      <c r="C96" s="13"/>
      <c r="D96" s="24"/>
      <c r="E96" s="24"/>
      <c r="F96" s="24"/>
      <c r="G96" s="25"/>
    </row>
    <row r="97" spans="1:7" s="2" customFormat="1" ht="18" x14ac:dyDescent="0.25">
      <c r="A97" s="14" t="s">
        <v>117</v>
      </c>
      <c r="B97" s="38" t="s">
        <v>94</v>
      </c>
      <c r="C97" s="13"/>
      <c r="D97" s="24"/>
      <c r="E97" s="24"/>
      <c r="F97" s="24"/>
      <c r="G97" s="25"/>
    </row>
    <row r="98" spans="1:7" s="2" customFormat="1" ht="18" x14ac:dyDescent="0.25">
      <c r="A98" s="14" t="s">
        <v>118</v>
      </c>
      <c r="B98" s="38" t="s">
        <v>111</v>
      </c>
      <c r="C98" s="13"/>
      <c r="D98" s="24"/>
      <c r="E98" s="24"/>
      <c r="F98" s="24"/>
      <c r="G98" s="25"/>
    </row>
    <row r="99" spans="1:7" s="2" customFormat="1" ht="18" x14ac:dyDescent="0.25">
      <c r="A99" s="14">
        <v>6</v>
      </c>
      <c r="B99" s="38" t="s">
        <v>139</v>
      </c>
      <c r="C99" s="13"/>
      <c r="D99" s="24"/>
      <c r="E99" s="24"/>
      <c r="F99" s="24"/>
      <c r="G99" s="25"/>
    </row>
    <row r="100" spans="1:7" s="2" customFormat="1" ht="18" x14ac:dyDescent="0.25">
      <c r="A100" s="14" t="s">
        <v>120</v>
      </c>
      <c r="B100" s="38" t="s">
        <v>94</v>
      </c>
      <c r="C100" s="13"/>
      <c r="D100" s="24"/>
      <c r="E100" s="24"/>
      <c r="F100" s="24"/>
      <c r="G100" s="25"/>
    </row>
    <row r="101" spans="1:7" s="2" customFormat="1" ht="18" x14ac:dyDescent="0.25">
      <c r="A101" s="14" t="s">
        <v>121</v>
      </c>
      <c r="B101" s="38" t="s">
        <v>111</v>
      </c>
      <c r="C101" s="13"/>
      <c r="D101" s="24"/>
      <c r="E101" s="24"/>
      <c r="F101" s="24"/>
      <c r="G101" s="25"/>
    </row>
    <row r="102" spans="1:7" s="2" customFormat="1" ht="18" x14ac:dyDescent="0.25">
      <c r="A102" s="14">
        <v>7</v>
      </c>
      <c r="B102" s="38" t="s">
        <v>31</v>
      </c>
      <c r="C102" s="13"/>
      <c r="D102" s="24"/>
      <c r="E102" s="24"/>
      <c r="F102" s="24"/>
      <c r="G102" s="25"/>
    </row>
    <row r="103" spans="1:7" s="2" customFormat="1" ht="18" x14ac:dyDescent="0.25">
      <c r="A103" s="14" t="s">
        <v>122</v>
      </c>
      <c r="B103" s="38" t="s">
        <v>94</v>
      </c>
      <c r="C103" s="13"/>
      <c r="D103" s="24"/>
      <c r="E103" s="24"/>
      <c r="F103" s="24"/>
      <c r="G103" s="25"/>
    </row>
    <row r="104" spans="1:7" s="2" customFormat="1" ht="18" x14ac:dyDescent="0.25">
      <c r="A104" s="14" t="s">
        <v>123</v>
      </c>
      <c r="B104" s="38" t="s">
        <v>111</v>
      </c>
      <c r="C104" s="13"/>
      <c r="D104" s="24"/>
      <c r="E104" s="24"/>
      <c r="F104" s="24"/>
      <c r="G104" s="25"/>
    </row>
    <row r="105" spans="1:7" s="2" customFormat="1" ht="18" x14ac:dyDescent="0.25">
      <c r="A105" s="14">
        <v>8</v>
      </c>
      <c r="B105" s="38" t="s">
        <v>124</v>
      </c>
      <c r="C105" s="13"/>
      <c r="D105" s="24"/>
      <c r="E105" s="24"/>
      <c r="F105" s="24"/>
      <c r="G105" s="25"/>
    </row>
    <row r="106" spans="1:7" s="2" customFormat="1" ht="18" x14ac:dyDescent="0.25">
      <c r="A106" s="14" t="s">
        <v>125</v>
      </c>
      <c r="B106" s="38" t="s">
        <v>94</v>
      </c>
      <c r="C106" s="13"/>
      <c r="D106" s="24"/>
      <c r="E106" s="24"/>
      <c r="F106" s="24"/>
      <c r="G106" s="25"/>
    </row>
    <row r="107" spans="1:7" s="2" customFormat="1" ht="18" x14ac:dyDescent="0.25">
      <c r="A107" s="14" t="s">
        <v>126</v>
      </c>
      <c r="B107" s="38" t="s">
        <v>111</v>
      </c>
      <c r="C107" s="13"/>
      <c r="D107" s="24"/>
      <c r="E107" s="24"/>
      <c r="F107" s="24"/>
      <c r="G107" s="25"/>
    </row>
    <row r="108" spans="1:7" s="2" customFormat="1" ht="18" x14ac:dyDescent="0.25">
      <c r="A108" s="14">
        <v>9</v>
      </c>
      <c r="B108" s="38" t="s">
        <v>127</v>
      </c>
      <c r="C108" s="13"/>
      <c r="D108" s="24"/>
      <c r="E108" s="24"/>
      <c r="F108" s="24"/>
      <c r="G108" s="25"/>
    </row>
    <row r="109" spans="1:7" s="2" customFormat="1" ht="18" x14ac:dyDescent="0.25">
      <c r="A109" s="14" t="s">
        <v>128</v>
      </c>
      <c r="B109" s="38" t="s">
        <v>94</v>
      </c>
      <c r="C109" s="13"/>
      <c r="D109" s="24"/>
      <c r="E109" s="24"/>
      <c r="F109" s="24"/>
      <c r="G109" s="25"/>
    </row>
    <row r="110" spans="1:7" s="2" customFormat="1" ht="18" x14ac:dyDescent="0.25">
      <c r="A110" s="14" t="s">
        <v>129</v>
      </c>
      <c r="B110" s="38" t="s">
        <v>111</v>
      </c>
      <c r="C110" s="13"/>
      <c r="D110" s="24"/>
      <c r="E110" s="24"/>
      <c r="F110" s="24"/>
      <c r="G110" s="25"/>
    </row>
    <row r="111" spans="1:7" s="2" customFormat="1" ht="18" x14ac:dyDescent="0.25">
      <c r="A111" s="14">
        <v>10</v>
      </c>
      <c r="B111" s="38" t="s">
        <v>30</v>
      </c>
      <c r="C111" s="13"/>
      <c r="D111" s="24"/>
      <c r="E111" s="24"/>
      <c r="F111" s="24"/>
      <c r="G111" s="25"/>
    </row>
    <row r="112" spans="1:7" s="2" customFormat="1" ht="18" x14ac:dyDescent="0.25">
      <c r="A112" s="14" t="s">
        <v>130</v>
      </c>
      <c r="B112" s="38" t="s">
        <v>94</v>
      </c>
      <c r="C112" s="13"/>
      <c r="D112" s="24"/>
      <c r="E112" s="24"/>
      <c r="F112" s="24"/>
      <c r="G112" s="25"/>
    </row>
    <row r="113" spans="1:8" s="2" customFormat="1" ht="18" x14ac:dyDescent="0.25">
      <c r="A113" s="14" t="s">
        <v>131</v>
      </c>
      <c r="B113" s="38" t="s">
        <v>111</v>
      </c>
      <c r="C113" s="13"/>
      <c r="D113" s="24"/>
      <c r="E113" s="24"/>
      <c r="F113" s="24"/>
      <c r="G113" s="25"/>
    </row>
    <row r="114" spans="1:8" s="2" customFormat="1" ht="18" x14ac:dyDescent="0.25">
      <c r="A114" s="14">
        <v>11</v>
      </c>
      <c r="B114" s="15" t="s">
        <v>34</v>
      </c>
      <c r="C114" s="13"/>
      <c r="D114" s="23"/>
      <c r="E114" s="23"/>
      <c r="F114" s="23"/>
      <c r="G114" s="23"/>
      <c r="H114" s="8"/>
    </row>
    <row r="115" spans="1:8" s="2" customFormat="1" ht="18" x14ac:dyDescent="0.25">
      <c r="A115" s="14">
        <v>1</v>
      </c>
      <c r="B115" s="17" t="s">
        <v>35</v>
      </c>
      <c r="C115" s="13"/>
      <c r="D115" s="24"/>
      <c r="E115" s="24"/>
      <c r="F115" s="24"/>
      <c r="G115" s="43"/>
      <c r="H115" s="5"/>
    </row>
    <row r="116" spans="1:8" s="2" customFormat="1" ht="18.75" customHeight="1" x14ac:dyDescent="0.25">
      <c r="A116" s="14"/>
      <c r="B116" s="31" t="s">
        <v>36</v>
      </c>
      <c r="C116" s="18"/>
      <c r="D116" s="13"/>
      <c r="E116" s="13"/>
      <c r="F116" s="12"/>
      <c r="G116" s="13"/>
      <c r="H116" s="5"/>
    </row>
    <row r="117" spans="1:8" s="2" customFormat="1" ht="18" x14ac:dyDescent="0.25">
      <c r="A117" s="14">
        <v>2</v>
      </c>
      <c r="B117" s="15" t="s">
        <v>34</v>
      </c>
      <c r="C117" s="18"/>
      <c r="D117" s="13"/>
      <c r="E117" s="13"/>
      <c r="F117" s="18"/>
      <c r="G117" s="13"/>
      <c r="H117" s="5"/>
    </row>
    <row r="118" spans="1:8" s="2" customFormat="1" ht="18" x14ac:dyDescent="0.25">
      <c r="A118" s="14"/>
      <c r="B118" s="31" t="s">
        <v>37</v>
      </c>
      <c r="C118" s="25"/>
      <c r="D118" s="25"/>
      <c r="E118" s="25"/>
      <c r="F118" s="25"/>
      <c r="G118" s="25"/>
    </row>
  </sheetData>
  <mergeCells count="13">
    <mergeCell ref="A7:G7"/>
    <mergeCell ref="C8:G8"/>
    <mergeCell ref="A5:G5"/>
    <mergeCell ref="D9:D10"/>
    <mergeCell ref="C9:C10"/>
    <mergeCell ref="B9:B10"/>
    <mergeCell ref="A9:A10"/>
    <mergeCell ref="E9:G9"/>
    <mergeCell ref="A1:G1"/>
    <mergeCell ref="A2:B2"/>
    <mergeCell ref="A3:B3"/>
    <mergeCell ref="A4:G4"/>
    <mergeCell ref="A6:G6"/>
  </mergeCells>
  <pageMargins left="0" right="0" top="0.35433070866141736" bottom="0.15748031496062992"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A1:N72"/>
  <sheetViews>
    <sheetView topLeftCell="A49" zoomScale="85" zoomScaleNormal="85" workbookViewId="0">
      <selection activeCell="B67" sqref="B67"/>
    </sheetView>
  </sheetViews>
  <sheetFormatPr defaultColWidth="9.140625" defaultRowHeight="15" x14ac:dyDescent="0.25"/>
  <cols>
    <col min="1" max="1" width="4.140625" style="192" customWidth="1"/>
    <col min="2" max="2" width="46.42578125" style="192" customWidth="1"/>
    <col min="3" max="3" width="12.5703125" style="220" customWidth="1"/>
    <col min="4" max="4" width="11" style="220" customWidth="1"/>
    <col min="5" max="8" width="10.7109375" style="220" customWidth="1"/>
    <col min="9" max="9" width="10.42578125" style="220" customWidth="1"/>
    <col min="10" max="10" width="10.5703125" style="220" customWidth="1"/>
    <col min="11" max="11" width="10.42578125" style="220" customWidth="1"/>
    <col min="12" max="12" width="9.28515625" style="220" customWidth="1"/>
    <col min="13" max="13" width="8" style="220" customWidth="1"/>
    <col min="14" max="14" width="8.5703125" style="220" customWidth="1"/>
    <col min="15" max="16384" width="9.140625" style="192"/>
  </cols>
  <sheetData>
    <row r="1" spans="1:14" ht="15" customHeight="1" x14ac:dyDescent="0.25">
      <c r="A1" s="309" t="s">
        <v>145</v>
      </c>
      <c r="B1" s="309"/>
      <c r="C1" s="309"/>
      <c r="D1" s="309"/>
      <c r="E1" s="309"/>
      <c r="F1" s="309"/>
      <c r="G1" s="309"/>
      <c r="H1" s="309"/>
      <c r="I1" s="309"/>
      <c r="J1" s="309"/>
      <c r="K1" s="191"/>
      <c r="L1" s="192"/>
      <c r="M1" s="191"/>
      <c r="N1" s="192"/>
    </row>
    <row r="2" spans="1:14" ht="15.75" x14ac:dyDescent="0.25">
      <c r="A2" s="310" t="s">
        <v>285</v>
      </c>
      <c r="B2" s="310"/>
      <c r="C2" s="193"/>
      <c r="D2" s="194"/>
      <c r="E2" s="194"/>
      <c r="F2" s="194"/>
      <c r="G2" s="194"/>
      <c r="H2" s="194"/>
      <c r="I2" s="194"/>
      <c r="J2" s="194"/>
      <c r="K2" s="194"/>
      <c r="L2" s="194"/>
      <c r="M2" s="194"/>
      <c r="N2" s="194"/>
    </row>
    <row r="3" spans="1:14" ht="15.75" x14ac:dyDescent="0.25">
      <c r="A3" s="310" t="s">
        <v>286</v>
      </c>
      <c r="B3" s="310"/>
      <c r="C3" s="193"/>
      <c r="D3" s="194"/>
      <c r="E3" s="194"/>
      <c r="F3" s="194"/>
      <c r="G3" s="194"/>
      <c r="H3" s="194"/>
      <c r="I3" s="194"/>
      <c r="J3" s="194"/>
      <c r="K3" s="194"/>
      <c r="L3" s="194"/>
      <c r="M3" s="194"/>
      <c r="N3" s="194"/>
    </row>
    <row r="4" spans="1:14" ht="15.75" x14ac:dyDescent="0.25">
      <c r="A4" s="311" t="s">
        <v>296</v>
      </c>
      <c r="B4" s="311"/>
      <c r="C4" s="311"/>
      <c r="D4" s="311"/>
      <c r="E4" s="311"/>
      <c r="F4" s="311"/>
      <c r="G4" s="311"/>
      <c r="H4" s="311"/>
      <c r="I4" s="311"/>
      <c r="J4" s="311"/>
      <c r="K4" s="192"/>
      <c r="L4" s="192"/>
      <c r="M4" s="192"/>
      <c r="N4" s="192"/>
    </row>
    <row r="5" spans="1:14" s="197" customFormat="1" ht="18.75" x14ac:dyDescent="0.3">
      <c r="A5" s="312" t="s">
        <v>300</v>
      </c>
      <c r="B5" s="312"/>
      <c r="C5" s="312"/>
      <c r="D5" s="312"/>
      <c r="E5" s="312"/>
      <c r="F5" s="312"/>
      <c r="G5" s="312"/>
      <c r="H5" s="312"/>
      <c r="I5" s="312"/>
      <c r="J5" s="312"/>
      <c r="K5" s="195"/>
      <c r="L5" s="196"/>
      <c r="M5" s="195"/>
      <c r="N5" s="196"/>
    </row>
    <row r="6" spans="1:14" ht="15.75" x14ac:dyDescent="0.25">
      <c r="A6" s="308"/>
      <c r="B6" s="308"/>
      <c r="C6" s="308"/>
      <c r="D6" s="308"/>
      <c r="E6" s="308"/>
      <c r="F6" s="308"/>
      <c r="G6" s="308"/>
      <c r="H6" s="308"/>
      <c r="I6" s="308"/>
      <c r="J6" s="308"/>
      <c r="K6" s="192"/>
      <c r="L6" s="192"/>
      <c r="M6" s="192"/>
      <c r="N6" s="192"/>
    </row>
    <row r="7" spans="1:14" ht="15.75" x14ac:dyDescent="0.25">
      <c r="A7" s="196"/>
      <c r="B7" s="196"/>
      <c r="C7" s="315" t="s">
        <v>50</v>
      </c>
      <c r="D7" s="315"/>
      <c r="E7" s="315"/>
      <c r="F7" s="315"/>
      <c r="G7" s="315"/>
      <c r="H7" s="315"/>
      <c r="I7" s="315"/>
      <c r="J7" s="315"/>
      <c r="K7" s="195"/>
      <c r="L7" s="192"/>
      <c r="M7" s="195"/>
      <c r="N7" s="192"/>
    </row>
    <row r="8" spans="1:14" ht="51.75" customHeight="1" x14ac:dyDescent="0.25">
      <c r="A8" s="316" t="s">
        <v>48</v>
      </c>
      <c r="B8" s="318" t="s">
        <v>24</v>
      </c>
      <c r="C8" s="319" t="s">
        <v>271</v>
      </c>
      <c r="D8" s="320"/>
      <c r="E8" s="319" t="s">
        <v>272</v>
      </c>
      <c r="F8" s="320"/>
      <c r="G8" s="313" t="s">
        <v>273</v>
      </c>
      <c r="H8" s="314"/>
      <c r="I8" s="313" t="s">
        <v>274</v>
      </c>
      <c r="J8" s="314"/>
      <c r="K8" s="313" t="s">
        <v>277</v>
      </c>
      <c r="L8" s="314"/>
      <c r="M8" s="313" t="s">
        <v>287</v>
      </c>
      <c r="N8" s="314"/>
    </row>
    <row r="9" spans="1:14" ht="90" customHeight="1" x14ac:dyDescent="0.25">
      <c r="A9" s="317"/>
      <c r="B9" s="317"/>
      <c r="C9" s="198" t="s">
        <v>42</v>
      </c>
      <c r="D9" s="198" t="s">
        <v>41</v>
      </c>
      <c r="E9" s="198" t="s">
        <v>42</v>
      </c>
      <c r="F9" s="198" t="s">
        <v>41</v>
      </c>
      <c r="G9" s="198" t="s">
        <v>42</v>
      </c>
      <c r="H9" s="198" t="s">
        <v>41</v>
      </c>
      <c r="I9" s="198" t="s">
        <v>42</v>
      </c>
      <c r="J9" s="198" t="s">
        <v>41</v>
      </c>
      <c r="K9" s="198" t="s">
        <v>42</v>
      </c>
      <c r="L9" s="198" t="s">
        <v>41</v>
      </c>
      <c r="M9" s="198" t="s">
        <v>42</v>
      </c>
      <c r="N9" s="198" t="s">
        <v>41</v>
      </c>
    </row>
    <row r="10" spans="1:14" ht="15.75" x14ac:dyDescent="0.25">
      <c r="A10" s="199" t="s">
        <v>4</v>
      </c>
      <c r="B10" s="199" t="s">
        <v>16</v>
      </c>
      <c r="C10" s="200"/>
      <c r="D10" s="201"/>
      <c r="E10" s="201"/>
      <c r="F10" s="201"/>
      <c r="G10" s="201"/>
      <c r="H10" s="201"/>
      <c r="I10" s="201"/>
      <c r="J10" s="201"/>
      <c r="K10" s="201"/>
      <c r="L10" s="201"/>
      <c r="M10" s="201"/>
      <c r="N10" s="201"/>
    </row>
    <row r="11" spans="1:14" s="206" customFormat="1" ht="15.75" x14ac:dyDescent="0.25">
      <c r="A11" s="202" t="s">
        <v>5</v>
      </c>
      <c r="B11" s="203" t="s">
        <v>16</v>
      </c>
      <c r="C11" s="204"/>
      <c r="D11" s="205"/>
      <c r="E11" s="205"/>
      <c r="F11" s="205"/>
      <c r="G11" s="205"/>
      <c r="H11" s="205"/>
      <c r="I11" s="205"/>
      <c r="J11" s="205"/>
      <c r="K11" s="205"/>
      <c r="L11" s="205"/>
      <c r="M11" s="205"/>
      <c r="N11" s="205"/>
    </row>
    <row r="12" spans="1:14" s="206" customFormat="1" ht="15.75" x14ac:dyDescent="0.25">
      <c r="A12" s="202" t="s">
        <v>4</v>
      </c>
      <c r="B12" s="203" t="s">
        <v>6</v>
      </c>
      <c r="C12" s="207">
        <f>+C13</f>
        <v>4522</v>
      </c>
      <c r="D12" s="205">
        <f>+D13</f>
        <v>4522</v>
      </c>
      <c r="E12" s="205"/>
      <c r="F12" s="205"/>
      <c r="G12" s="205">
        <f>+H12</f>
        <v>5415</v>
      </c>
      <c r="H12" s="205">
        <f>+H13+H25</f>
        <v>5415</v>
      </c>
      <c r="I12" s="205">
        <f>+I25</f>
        <v>151</v>
      </c>
      <c r="J12" s="205">
        <f>+I12</f>
        <v>151</v>
      </c>
      <c r="K12" s="205"/>
      <c r="L12" s="205"/>
      <c r="M12" s="205">
        <v>1167</v>
      </c>
      <c r="N12" s="205">
        <f>+M12</f>
        <v>1167</v>
      </c>
    </row>
    <row r="13" spans="1:14" ht="15.75" x14ac:dyDescent="0.25">
      <c r="A13" s="199">
        <v>1</v>
      </c>
      <c r="B13" s="208" t="s">
        <v>80</v>
      </c>
      <c r="C13" s="209">
        <f>+D13</f>
        <v>4522</v>
      </c>
      <c r="D13" s="209">
        <f>+D14+D20</f>
        <v>4522</v>
      </c>
      <c r="E13" s="201"/>
      <c r="F13" s="201"/>
      <c r="G13" s="201">
        <f>+H13</f>
        <v>820</v>
      </c>
      <c r="H13" s="205">
        <f>+H14</f>
        <v>820</v>
      </c>
      <c r="I13" s="201"/>
      <c r="J13" s="201"/>
      <c r="K13" s="201"/>
      <c r="L13" s="201"/>
      <c r="M13" s="201"/>
      <c r="N13" s="201"/>
    </row>
    <row r="14" spans="1:14" ht="15.75" x14ac:dyDescent="0.25">
      <c r="A14" s="199" t="s">
        <v>81</v>
      </c>
      <c r="B14" s="208" t="s">
        <v>82</v>
      </c>
      <c r="C14" s="209">
        <f t="shared" ref="C14:C20" si="0">+D14</f>
        <v>2260</v>
      </c>
      <c r="D14" s="201">
        <v>2260</v>
      </c>
      <c r="E14" s="201"/>
      <c r="F14" s="201"/>
      <c r="G14" s="201">
        <f>+H14</f>
        <v>820</v>
      </c>
      <c r="H14" s="205">
        <v>820</v>
      </c>
      <c r="I14" s="201"/>
      <c r="J14" s="201"/>
      <c r="K14" s="201"/>
      <c r="L14" s="201"/>
      <c r="M14" s="201"/>
      <c r="N14" s="201"/>
    </row>
    <row r="15" spans="1:14" ht="15.75" x14ac:dyDescent="0.25">
      <c r="A15" s="199"/>
      <c r="B15" s="208" t="s">
        <v>275</v>
      </c>
      <c r="C15" s="209">
        <f t="shared" si="0"/>
        <v>0</v>
      </c>
      <c r="D15" s="201"/>
      <c r="E15" s="201"/>
      <c r="F15" s="201"/>
      <c r="G15" s="201"/>
      <c r="H15" s="205">
        <f t="shared" ref="H15:H72" si="1">+G15</f>
        <v>0</v>
      </c>
      <c r="I15" s="201"/>
      <c r="J15" s="201"/>
      <c r="K15" s="201"/>
      <c r="L15" s="201"/>
      <c r="M15" s="201"/>
      <c r="N15" s="201"/>
    </row>
    <row r="16" spans="1:14" ht="15.75" x14ac:dyDescent="0.25">
      <c r="A16" s="199"/>
      <c r="B16" s="208" t="s">
        <v>165</v>
      </c>
      <c r="C16" s="209">
        <f t="shared" si="0"/>
        <v>0</v>
      </c>
      <c r="D16" s="201"/>
      <c r="E16" s="201"/>
      <c r="F16" s="201"/>
      <c r="G16" s="201"/>
      <c r="H16" s="205">
        <f t="shared" si="1"/>
        <v>0</v>
      </c>
      <c r="I16" s="201"/>
      <c r="J16" s="201"/>
      <c r="K16" s="201"/>
      <c r="L16" s="201"/>
      <c r="M16" s="201"/>
      <c r="N16" s="201"/>
    </row>
    <row r="17" spans="1:14" ht="31.5" x14ac:dyDescent="0.25">
      <c r="A17" s="199"/>
      <c r="B17" s="208" t="s">
        <v>279</v>
      </c>
      <c r="C17" s="209">
        <f t="shared" si="0"/>
        <v>0</v>
      </c>
      <c r="D17" s="201"/>
      <c r="E17" s="201"/>
      <c r="F17" s="201"/>
      <c r="G17" s="201"/>
      <c r="H17" s="205">
        <f t="shared" si="1"/>
        <v>0</v>
      </c>
      <c r="I17" s="201"/>
      <c r="J17" s="201"/>
      <c r="K17" s="201"/>
      <c r="L17" s="201"/>
      <c r="M17" s="201"/>
      <c r="N17" s="201"/>
    </row>
    <row r="18" spans="1:14" ht="15.75" x14ac:dyDescent="0.25">
      <c r="A18" s="199"/>
      <c r="B18" s="208" t="s">
        <v>280</v>
      </c>
      <c r="C18" s="209">
        <f t="shared" si="0"/>
        <v>0</v>
      </c>
      <c r="D18" s="201"/>
      <c r="E18" s="201"/>
      <c r="F18" s="201"/>
      <c r="G18" s="201"/>
      <c r="H18" s="205">
        <f t="shared" si="1"/>
        <v>0</v>
      </c>
      <c r="I18" s="201"/>
      <c r="J18" s="201"/>
      <c r="K18" s="201"/>
      <c r="L18" s="201"/>
      <c r="M18" s="201"/>
      <c r="N18" s="201"/>
    </row>
    <row r="19" spans="1:14" ht="15.75" x14ac:dyDescent="0.25">
      <c r="A19" s="199"/>
      <c r="B19" s="208" t="s">
        <v>284</v>
      </c>
      <c r="C19" s="209">
        <f t="shared" si="0"/>
        <v>0</v>
      </c>
      <c r="D19" s="201"/>
      <c r="E19" s="201"/>
      <c r="F19" s="201"/>
      <c r="G19" s="201"/>
      <c r="H19" s="205">
        <f t="shared" si="1"/>
        <v>0</v>
      </c>
      <c r="I19" s="201"/>
      <c r="J19" s="201"/>
      <c r="K19" s="201"/>
      <c r="L19" s="201"/>
      <c r="M19" s="201"/>
      <c r="N19" s="201"/>
    </row>
    <row r="20" spans="1:14" ht="15.75" x14ac:dyDescent="0.25">
      <c r="A20" s="199" t="s">
        <v>86</v>
      </c>
      <c r="B20" s="208" t="s">
        <v>87</v>
      </c>
      <c r="C20" s="209">
        <f t="shared" si="0"/>
        <v>2262</v>
      </c>
      <c r="D20" s="201">
        <v>2262</v>
      </c>
      <c r="E20" s="201"/>
      <c r="F20" s="201"/>
      <c r="G20" s="201"/>
      <c r="H20" s="205">
        <f t="shared" si="1"/>
        <v>0</v>
      </c>
      <c r="I20" s="201"/>
      <c r="J20" s="201"/>
      <c r="K20" s="201"/>
      <c r="L20" s="201"/>
      <c r="M20" s="201"/>
      <c r="N20" s="201"/>
    </row>
    <row r="21" spans="1:14" ht="31.5" x14ac:dyDescent="0.25">
      <c r="A21" s="199"/>
      <c r="B21" s="208" t="s">
        <v>171</v>
      </c>
      <c r="C21" s="209"/>
      <c r="D21" s="201"/>
      <c r="E21" s="201"/>
      <c r="F21" s="201"/>
      <c r="G21" s="201"/>
      <c r="H21" s="205">
        <f t="shared" si="1"/>
        <v>0</v>
      </c>
      <c r="I21" s="201"/>
      <c r="J21" s="201"/>
      <c r="K21" s="201"/>
      <c r="L21" s="201"/>
      <c r="M21" s="201"/>
      <c r="N21" s="201"/>
    </row>
    <row r="22" spans="1:14" ht="15.75" x14ac:dyDescent="0.25">
      <c r="A22" s="199"/>
      <c r="B22" s="208" t="s">
        <v>281</v>
      </c>
      <c r="C22" s="209"/>
      <c r="D22" s="201"/>
      <c r="E22" s="201"/>
      <c r="F22" s="201"/>
      <c r="G22" s="201"/>
      <c r="H22" s="205">
        <f t="shared" si="1"/>
        <v>0</v>
      </c>
      <c r="I22" s="201"/>
      <c r="J22" s="201"/>
      <c r="K22" s="201"/>
      <c r="L22" s="201"/>
      <c r="M22" s="201"/>
      <c r="N22" s="201"/>
    </row>
    <row r="23" spans="1:14" ht="15.75" x14ac:dyDescent="0.25">
      <c r="A23" s="199"/>
      <c r="B23" s="208" t="s">
        <v>282</v>
      </c>
      <c r="C23" s="209"/>
      <c r="D23" s="201"/>
      <c r="E23" s="201"/>
      <c r="F23" s="201"/>
      <c r="G23" s="201"/>
      <c r="H23" s="205">
        <f t="shared" si="1"/>
        <v>0</v>
      </c>
      <c r="I23" s="201"/>
      <c r="J23" s="201"/>
      <c r="K23" s="201"/>
      <c r="L23" s="201"/>
      <c r="M23" s="201"/>
      <c r="N23" s="201"/>
    </row>
    <row r="24" spans="1:14" ht="15.75" x14ac:dyDescent="0.25">
      <c r="A24" s="199"/>
      <c r="B24" s="208" t="s">
        <v>283</v>
      </c>
      <c r="C24" s="209"/>
      <c r="D24" s="201"/>
      <c r="E24" s="201"/>
      <c r="F24" s="201"/>
      <c r="G24" s="201"/>
      <c r="H24" s="205">
        <f t="shared" si="1"/>
        <v>0</v>
      </c>
      <c r="I24" s="201"/>
      <c r="J24" s="201"/>
      <c r="K24" s="201"/>
      <c r="L24" s="201"/>
      <c r="M24" s="201"/>
      <c r="N24" s="201"/>
    </row>
    <row r="25" spans="1:14" ht="15.75" x14ac:dyDescent="0.25">
      <c r="A25" s="199">
        <v>2</v>
      </c>
      <c r="B25" s="211" t="s">
        <v>7</v>
      </c>
      <c r="C25" s="209"/>
      <c r="D25" s="201"/>
      <c r="E25" s="201"/>
      <c r="F25" s="201"/>
      <c r="G25" s="201">
        <f>+H25</f>
        <v>4595</v>
      </c>
      <c r="H25" s="205">
        <v>4595</v>
      </c>
      <c r="I25" s="201">
        <v>151</v>
      </c>
      <c r="J25" s="201">
        <f>+I25</f>
        <v>151</v>
      </c>
      <c r="K25" s="201"/>
      <c r="L25" s="201"/>
      <c r="M25" s="201"/>
      <c r="N25" s="201"/>
    </row>
    <row r="26" spans="1:14" ht="15.75" x14ac:dyDescent="0.25">
      <c r="A26" s="199">
        <v>3</v>
      </c>
      <c r="B26" s="211" t="s">
        <v>8</v>
      </c>
      <c r="C26" s="210"/>
      <c r="D26" s="201"/>
      <c r="E26" s="201"/>
      <c r="F26" s="201"/>
      <c r="G26" s="201"/>
      <c r="H26" s="205">
        <f t="shared" si="1"/>
        <v>0</v>
      </c>
      <c r="I26" s="201"/>
      <c r="J26" s="201"/>
      <c r="K26" s="201"/>
      <c r="L26" s="201"/>
      <c r="M26" s="201">
        <v>1167</v>
      </c>
      <c r="N26" s="201">
        <f>+M26</f>
        <v>1167</v>
      </c>
    </row>
    <row r="27" spans="1:14" s="206" customFormat="1" ht="15.75" x14ac:dyDescent="0.25">
      <c r="A27" s="202" t="s">
        <v>14</v>
      </c>
      <c r="B27" s="212" t="s">
        <v>132</v>
      </c>
      <c r="C27" s="213">
        <f>+D27</f>
        <v>2179</v>
      </c>
      <c r="D27" s="213">
        <f>+D28</f>
        <v>2179</v>
      </c>
      <c r="E27" s="214">
        <f t="shared" ref="E27:K27" si="2">+E28</f>
        <v>0</v>
      </c>
      <c r="F27" s="214">
        <f t="shared" si="2"/>
        <v>0</v>
      </c>
      <c r="G27" s="214">
        <f>+G35</f>
        <v>4269</v>
      </c>
      <c r="H27" s="205">
        <f>+H35</f>
        <v>4269</v>
      </c>
      <c r="I27" s="213">
        <f>+I35</f>
        <v>150</v>
      </c>
      <c r="J27" s="213">
        <f>+J35</f>
        <v>150</v>
      </c>
      <c r="K27" s="214">
        <f t="shared" si="2"/>
        <v>0</v>
      </c>
      <c r="L27" s="205"/>
      <c r="M27" s="205">
        <f>+M36</f>
        <v>723</v>
      </c>
      <c r="N27" s="205">
        <f>+M27</f>
        <v>723</v>
      </c>
    </row>
    <row r="28" spans="1:14" ht="15.75" x14ac:dyDescent="0.25">
      <c r="A28" s="199">
        <v>1</v>
      </c>
      <c r="B28" s="208" t="s">
        <v>90</v>
      </c>
      <c r="C28" s="213">
        <f t="shared" ref="C28:C32" si="3">+D28</f>
        <v>2179</v>
      </c>
      <c r="D28" s="201">
        <v>2179</v>
      </c>
      <c r="E28" s="201"/>
      <c r="F28" s="201"/>
      <c r="G28" s="201"/>
      <c r="H28" s="205">
        <f t="shared" si="1"/>
        <v>0</v>
      </c>
      <c r="I28" s="201"/>
      <c r="J28" s="201"/>
      <c r="K28" s="201"/>
      <c r="L28" s="201"/>
      <c r="M28" s="201"/>
      <c r="N28" s="201"/>
    </row>
    <row r="29" spans="1:14" ht="15.75" x14ac:dyDescent="0.25">
      <c r="A29" s="199" t="s">
        <v>81</v>
      </c>
      <c r="B29" s="208" t="s">
        <v>92</v>
      </c>
      <c r="C29" s="213">
        <f t="shared" si="3"/>
        <v>0</v>
      </c>
      <c r="D29" s="201"/>
      <c r="E29" s="201"/>
      <c r="F29" s="201"/>
      <c r="G29" s="201"/>
      <c r="H29" s="205">
        <f t="shared" si="1"/>
        <v>0</v>
      </c>
      <c r="I29" s="201"/>
      <c r="J29" s="201"/>
      <c r="K29" s="201"/>
      <c r="L29" s="201"/>
      <c r="M29" s="201"/>
      <c r="N29" s="201"/>
    </row>
    <row r="30" spans="1:14" ht="15.75" x14ac:dyDescent="0.25">
      <c r="A30" s="199" t="s">
        <v>93</v>
      </c>
      <c r="B30" s="208" t="s">
        <v>94</v>
      </c>
      <c r="C30" s="213">
        <f t="shared" si="3"/>
        <v>0</v>
      </c>
      <c r="D30" s="201"/>
      <c r="E30" s="201"/>
      <c r="F30" s="201"/>
      <c r="G30" s="201"/>
      <c r="H30" s="205">
        <f t="shared" si="1"/>
        <v>0</v>
      </c>
      <c r="I30" s="201"/>
      <c r="J30" s="201"/>
      <c r="K30" s="201"/>
      <c r="L30" s="201"/>
      <c r="M30" s="201"/>
      <c r="N30" s="201"/>
    </row>
    <row r="31" spans="1:14" ht="15.75" x14ac:dyDescent="0.25">
      <c r="A31" s="199" t="s">
        <v>95</v>
      </c>
      <c r="B31" s="208" t="s">
        <v>96</v>
      </c>
      <c r="C31" s="213">
        <f t="shared" si="3"/>
        <v>0</v>
      </c>
      <c r="D31" s="201"/>
      <c r="E31" s="201"/>
      <c r="F31" s="201"/>
      <c r="G31" s="201"/>
      <c r="H31" s="205">
        <f t="shared" si="1"/>
        <v>0</v>
      </c>
      <c r="I31" s="201"/>
      <c r="J31" s="201"/>
      <c r="K31" s="201"/>
      <c r="L31" s="201"/>
      <c r="M31" s="201"/>
      <c r="N31" s="201"/>
    </row>
    <row r="32" spans="1:14" ht="15.75" x14ac:dyDescent="0.25">
      <c r="A32" s="199" t="s">
        <v>86</v>
      </c>
      <c r="B32" s="208" t="s">
        <v>32</v>
      </c>
      <c r="C32" s="213">
        <f t="shared" si="3"/>
        <v>2179</v>
      </c>
      <c r="D32" s="201">
        <f>+D28</f>
        <v>2179</v>
      </c>
      <c r="E32" s="201"/>
      <c r="F32" s="201"/>
      <c r="G32" s="201"/>
      <c r="H32" s="205">
        <f t="shared" si="1"/>
        <v>0</v>
      </c>
      <c r="I32" s="201"/>
      <c r="J32" s="201"/>
      <c r="K32" s="201"/>
      <c r="L32" s="201"/>
      <c r="M32" s="201"/>
      <c r="N32" s="201"/>
    </row>
    <row r="33" spans="1:14" ht="15.75" x14ac:dyDescent="0.25">
      <c r="A33" s="199" t="s">
        <v>93</v>
      </c>
      <c r="B33" s="215" t="s">
        <v>98</v>
      </c>
      <c r="C33" s="209"/>
      <c r="D33" s="201"/>
      <c r="E33" s="201"/>
      <c r="F33" s="201"/>
      <c r="G33" s="201"/>
      <c r="H33" s="205">
        <f t="shared" si="1"/>
        <v>0</v>
      </c>
      <c r="I33" s="201"/>
      <c r="J33" s="201"/>
      <c r="K33" s="201"/>
      <c r="L33" s="201"/>
      <c r="M33" s="201"/>
      <c r="N33" s="201"/>
    </row>
    <row r="34" spans="1:14" ht="15.75" x14ac:dyDescent="0.25">
      <c r="A34" s="199" t="s">
        <v>95</v>
      </c>
      <c r="B34" s="208" t="s">
        <v>99</v>
      </c>
      <c r="C34" s="209"/>
      <c r="D34" s="201"/>
      <c r="E34" s="201"/>
      <c r="F34" s="201"/>
      <c r="G34" s="201"/>
      <c r="H34" s="205">
        <f t="shared" si="1"/>
        <v>0</v>
      </c>
      <c r="I34" s="201"/>
      <c r="J34" s="201"/>
      <c r="K34" s="201"/>
      <c r="L34" s="201"/>
      <c r="M34" s="201"/>
      <c r="N34" s="201"/>
    </row>
    <row r="35" spans="1:14" ht="15.75" x14ac:dyDescent="0.25">
      <c r="A35" s="199">
        <v>2</v>
      </c>
      <c r="B35" s="211" t="s">
        <v>11</v>
      </c>
      <c r="C35" s="209"/>
      <c r="D35" s="201"/>
      <c r="E35" s="201"/>
      <c r="F35" s="201"/>
      <c r="G35" s="221">
        <f>+H35</f>
        <v>4269</v>
      </c>
      <c r="H35" s="205">
        <v>4269</v>
      </c>
      <c r="I35" s="201">
        <f>+J35</f>
        <v>150</v>
      </c>
      <c r="J35" s="201">
        <v>150</v>
      </c>
      <c r="K35" s="201"/>
      <c r="L35" s="201"/>
      <c r="M35" s="201"/>
      <c r="N35" s="201"/>
    </row>
    <row r="36" spans="1:14" ht="15.75" x14ac:dyDescent="0.25">
      <c r="A36" s="199">
        <v>3</v>
      </c>
      <c r="B36" s="211" t="s">
        <v>13</v>
      </c>
      <c r="C36" s="209"/>
      <c r="D36" s="201"/>
      <c r="E36" s="201"/>
      <c r="F36" s="201"/>
      <c r="G36" s="201"/>
      <c r="H36" s="205">
        <f t="shared" si="1"/>
        <v>0</v>
      </c>
      <c r="I36" s="201"/>
      <c r="J36" s="201"/>
      <c r="K36" s="201"/>
      <c r="L36" s="201"/>
      <c r="M36" s="201">
        <v>723</v>
      </c>
      <c r="N36" s="201">
        <f>+M36</f>
        <v>723</v>
      </c>
    </row>
    <row r="37" spans="1:14" s="206" customFormat="1" ht="15.75" x14ac:dyDescent="0.25">
      <c r="A37" s="202" t="s">
        <v>133</v>
      </c>
      <c r="B37" s="212" t="s">
        <v>10</v>
      </c>
      <c r="C37" s="207"/>
      <c r="D37" s="205"/>
      <c r="E37" s="205"/>
      <c r="F37" s="205"/>
      <c r="G37" s="205">
        <f>+G39+G50</f>
        <v>820</v>
      </c>
      <c r="H37" s="205">
        <f t="shared" si="1"/>
        <v>820</v>
      </c>
      <c r="I37" s="205">
        <f>+I38</f>
        <v>0</v>
      </c>
      <c r="J37" s="205"/>
      <c r="K37" s="205"/>
      <c r="L37" s="205"/>
      <c r="M37" s="205"/>
      <c r="N37" s="205"/>
    </row>
    <row r="38" spans="1:14" ht="15.75" x14ac:dyDescent="0.25">
      <c r="A38" s="199">
        <v>1</v>
      </c>
      <c r="B38" s="208" t="s">
        <v>100</v>
      </c>
      <c r="C38" s="209">
        <f>+D38</f>
        <v>2531</v>
      </c>
      <c r="D38" s="209">
        <f>+D39+D45</f>
        <v>2531</v>
      </c>
      <c r="E38" s="201"/>
      <c r="F38" s="201"/>
      <c r="G38" s="201">
        <f>+G14</f>
        <v>820</v>
      </c>
      <c r="H38" s="205">
        <f t="shared" si="1"/>
        <v>820</v>
      </c>
      <c r="I38" s="201"/>
      <c r="J38" s="201"/>
      <c r="K38" s="201"/>
      <c r="L38" s="201"/>
      <c r="M38" s="201"/>
      <c r="N38" s="201"/>
    </row>
    <row r="39" spans="1:14" ht="15.75" x14ac:dyDescent="0.25">
      <c r="A39" s="199" t="s">
        <v>81</v>
      </c>
      <c r="B39" s="208" t="s">
        <v>82</v>
      </c>
      <c r="C39" s="209">
        <f t="shared" ref="C39:C45" si="4">+D39</f>
        <v>2260</v>
      </c>
      <c r="D39" s="201">
        <f>+D14</f>
        <v>2260</v>
      </c>
      <c r="E39" s="201"/>
      <c r="F39" s="201"/>
      <c r="G39" s="201">
        <f>+G38</f>
        <v>820</v>
      </c>
      <c r="H39" s="205">
        <f t="shared" si="1"/>
        <v>820</v>
      </c>
      <c r="I39" s="201"/>
      <c r="J39" s="201"/>
      <c r="K39" s="201"/>
      <c r="L39" s="201"/>
      <c r="M39" s="201"/>
      <c r="N39" s="201"/>
    </row>
    <row r="40" spans="1:14" ht="15.75" x14ac:dyDescent="0.25">
      <c r="A40" s="199"/>
      <c r="B40" s="208" t="s">
        <v>275</v>
      </c>
      <c r="C40" s="209">
        <f t="shared" si="4"/>
        <v>0</v>
      </c>
      <c r="D40" s="201"/>
      <c r="E40" s="201"/>
      <c r="F40" s="201"/>
      <c r="G40" s="201"/>
      <c r="H40" s="205">
        <f t="shared" si="1"/>
        <v>0</v>
      </c>
      <c r="I40" s="201"/>
      <c r="J40" s="201"/>
      <c r="K40" s="201"/>
      <c r="L40" s="201"/>
      <c r="M40" s="201"/>
      <c r="N40" s="201"/>
    </row>
    <row r="41" spans="1:14" ht="15.75" x14ac:dyDescent="0.25">
      <c r="A41" s="199"/>
      <c r="B41" s="208" t="s">
        <v>165</v>
      </c>
      <c r="C41" s="209">
        <f t="shared" si="4"/>
        <v>0</v>
      </c>
      <c r="D41" s="201"/>
      <c r="E41" s="201"/>
      <c r="F41" s="201"/>
      <c r="G41" s="201"/>
      <c r="H41" s="205">
        <f t="shared" si="1"/>
        <v>0</v>
      </c>
      <c r="I41" s="201"/>
      <c r="J41" s="201"/>
      <c r="K41" s="201"/>
      <c r="L41" s="201"/>
      <c r="M41" s="201"/>
      <c r="N41" s="201"/>
    </row>
    <row r="42" spans="1:14" ht="31.5" x14ac:dyDescent="0.25">
      <c r="A42" s="199"/>
      <c r="B42" s="208" t="s">
        <v>279</v>
      </c>
      <c r="C42" s="209">
        <f t="shared" si="4"/>
        <v>0</v>
      </c>
      <c r="D42" s="201"/>
      <c r="E42" s="201"/>
      <c r="F42" s="201"/>
      <c r="G42" s="201"/>
      <c r="H42" s="205">
        <f t="shared" si="1"/>
        <v>0</v>
      </c>
      <c r="I42" s="201"/>
      <c r="J42" s="201"/>
      <c r="K42" s="201"/>
      <c r="L42" s="201"/>
      <c r="M42" s="201"/>
      <c r="N42" s="201"/>
    </row>
    <row r="43" spans="1:14" ht="15.75" x14ac:dyDescent="0.25">
      <c r="A43" s="199"/>
      <c r="B43" s="208" t="s">
        <v>280</v>
      </c>
      <c r="C43" s="209">
        <f t="shared" si="4"/>
        <v>0</v>
      </c>
      <c r="D43" s="201"/>
      <c r="E43" s="201"/>
      <c r="F43" s="201"/>
      <c r="G43" s="201"/>
      <c r="H43" s="205">
        <f t="shared" si="1"/>
        <v>0</v>
      </c>
      <c r="I43" s="201"/>
      <c r="J43" s="201"/>
      <c r="K43" s="201"/>
      <c r="L43" s="201"/>
      <c r="M43" s="201"/>
      <c r="N43" s="201"/>
    </row>
    <row r="44" spans="1:14" ht="15.75" x14ac:dyDescent="0.25">
      <c r="A44" s="199"/>
      <c r="B44" s="208" t="s">
        <v>284</v>
      </c>
      <c r="C44" s="209">
        <f t="shared" si="4"/>
        <v>0</v>
      </c>
      <c r="D44" s="201"/>
      <c r="E44" s="201"/>
      <c r="F44" s="201"/>
      <c r="G44" s="201"/>
      <c r="H44" s="205"/>
      <c r="I44" s="201"/>
      <c r="J44" s="201"/>
      <c r="K44" s="201"/>
      <c r="L44" s="201"/>
      <c r="M44" s="201"/>
      <c r="N44" s="201"/>
    </row>
    <row r="45" spans="1:14" ht="15.75" x14ac:dyDescent="0.25">
      <c r="A45" s="199" t="s">
        <v>86</v>
      </c>
      <c r="B45" s="208" t="s">
        <v>87</v>
      </c>
      <c r="C45" s="209">
        <f t="shared" si="4"/>
        <v>271</v>
      </c>
      <c r="D45" s="201">
        <v>271</v>
      </c>
      <c r="E45" s="201"/>
      <c r="F45" s="201"/>
      <c r="G45" s="201"/>
      <c r="H45" s="205">
        <f t="shared" si="1"/>
        <v>0</v>
      </c>
      <c r="I45" s="201"/>
      <c r="J45" s="201"/>
      <c r="K45" s="201"/>
      <c r="L45" s="201"/>
      <c r="M45" s="201"/>
      <c r="N45" s="201"/>
    </row>
    <row r="46" spans="1:14" ht="31.5" x14ac:dyDescent="0.25">
      <c r="A46" s="199"/>
      <c r="B46" s="208" t="s">
        <v>171</v>
      </c>
      <c r="C46" s="209"/>
      <c r="D46" s="201"/>
      <c r="E46" s="201"/>
      <c r="F46" s="201"/>
      <c r="G46" s="201"/>
      <c r="H46" s="205">
        <f t="shared" si="1"/>
        <v>0</v>
      </c>
      <c r="I46" s="201"/>
      <c r="J46" s="201"/>
      <c r="K46" s="201"/>
      <c r="L46" s="201"/>
      <c r="M46" s="201"/>
      <c r="N46" s="201"/>
    </row>
    <row r="47" spans="1:14" ht="15.75" x14ac:dyDescent="0.25">
      <c r="A47" s="199"/>
      <c r="B47" s="208" t="s">
        <v>281</v>
      </c>
      <c r="C47" s="209"/>
      <c r="D47" s="201"/>
      <c r="E47" s="201"/>
      <c r="F47" s="201"/>
      <c r="G47" s="201"/>
      <c r="H47" s="205">
        <f t="shared" si="1"/>
        <v>0</v>
      </c>
      <c r="I47" s="201"/>
      <c r="J47" s="201"/>
      <c r="K47" s="201"/>
      <c r="L47" s="201"/>
      <c r="M47" s="201"/>
      <c r="N47" s="201"/>
    </row>
    <row r="48" spans="1:14" ht="15.75" x14ac:dyDescent="0.25">
      <c r="A48" s="199"/>
      <c r="B48" s="208" t="s">
        <v>282</v>
      </c>
      <c r="C48" s="209"/>
      <c r="D48" s="201"/>
      <c r="E48" s="201"/>
      <c r="F48" s="201"/>
      <c r="G48" s="201"/>
      <c r="H48" s="205">
        <f t="shared" si="1"/>
        <v>0</v>
      </c>
      <c r="I48" s="201"/>
      <c r="J48" s="201"/>
      <c r="K48" s="201"/>
      <c r="L48" s="201"/>
      <c r="M48" s="201"/>
      <c r="N48" s="201"/>
    </row>
    <row r="49" spans="1:14" ht="15.75" x14ac:dyDescent="0.25">
      <c r="A49" s="199"/>
      <c r="B49" s="208" t="s">
        <v>283</v>
      </c>
      <c r="C49" s="209"/>
      <c r="D49" s="201"/>
      <c r="E49" s="216"/>
      <c r="F49" s="216"/>
      <c r="G49" s="216"/>
      <c r="H49" s="205">
        <f t="shared" si="1"/>
        <v>0</v>
      </c>
      <c r="I49" s="216"/>
      <c r="J49" s="217"/>
      <c r="K49" s="216"/>
      <c r="L49" s="217"/>
      <c r="M49" s="216"/>
      <c r="N49" s="217"/>
    </row>
    <row r="50" spans="1:14" ht="15.75" x14ac:dyDescent="0.25">
      <c r="A50" s="199">
        <v>2</v>
      </c>
      <c r="B50" s="211" t="s">
        <v>11</v>
      </c>
      <c r="C50" s="210"/>
      <c r="D50" s="201"/>
      <c r="E50" s="201"/>
      <c r="F50" s="201"/>
      <c r="G50" s="221">
        <v>0</v>
      </c>
      <c r="H50" s="205">
        <v>0</v>
      </c>
      <c r="I50" s="221">
        <f>+J50</f>
        <v>1</v>
      </c>
      <c r="J50" s="201">
        <f>+J25-J35</f>
        <v>1</v>
      </c>
      <c r="K50" s="201"/>
      <c r="L50" s="201"/>
      <c r="M50" s="201"/>
      <c r="N50" s="201"/>
    </row>
    <row r="51" spans="1:14" ht="15.75" x14ac:dyDescent="0.25">
      <c r="A51" s="199">
        <v>3</v>
      </c>
      <c r="B51" s="211" t="s">
        <v>13</v>
      </c>
      <c r="C51" s="209"/>
      <c r="D51" s="201"/>
      <c r="E51" s="201"/>
      <c r="F51" s="201"/>
      <c r="G51" s="222"/>
      <c r="H51" s="205">
        <f t="shared" si="1"/>
        <v>0</v>
      </c>
      <c r="I51" s="201"/>
      <c r="J51" s="201"/>
      <c r="K51" s="201"/>
      <c r="L51" s="201"/>
      <c r="M51" s="201"/>
      <c r="N51" s="201"/>
    </row>
    <row r="52" spans="1:14" s="206" customFormat="1" ht="34.5" customHeight="1" x14ac:dyDescent="0.25">
      <c r="A52" s="226" t="s">
        <v>9</v>
      </c>
      <c r="B52" s="203" t="s">
        <v>288</v>
      </c>
      <c r="C52" s="205">
        <f>+C53+C56+C59+C62</f>
        <v>38614</v>
      </c>
      <c r="D52" s="205">
        <f>+D53+D56+D59+D62</f>
        <v>38614</v>
      </c>
      <c r="E52" s="205">
        <f>+E53+E56+E59</f>
        <v>4060</v>
      </c>
      <c r="F52" s="205">
        <f>+F53+F59</f>
        <v>4060</v>
      </c>
      <c r="G52" s="205"/>
      <c r="H52" s="205"/>
      <c r="I52" s="205">
        <f t="shared" ref="I52" si="5">+I53+I56+I59</f>
        <v>0</v>
      </c>
      <c r="J52" s="205">
        <v>0</v>
      </c>
      <c r="K52" s="205">
        <f>+K57</f>
        <v>1450</v>
      </c>
      <c r="L52" s="205">
        <f>+L57</f>
        <v>1450</v>
      </c>
      <c r="M52" s="205"/>
      <c r="N52" s="205"/>
    </row>
    <row r="53" spans="1:14" ht="15.75" x14ac:dyDescent="0.25">
      <c r="A53" s="199">
        <v>1</v>
      </c>
      <c r="B53" s="208" t="s">
        <v>32</v>
      </c>
      <c r="C53" s="201">
        <f t="shared" ref="C53:C57" si="6">+D53</f>
        <v>7224</v>
      </c>
      <c r="D53" s="201">
        <f>4601+1500+1066+57</f>
        <v>7224</v>
      </c>
      <c r="E53" s="201">
        <f>+F53</f>
        <v>3490</v>
      </c>
      <c r="F53" s="201">
        <v>3490</v>
      </c>
      <c r="G53" s="201"/>
      <c r="H53" s="223"/>
      <c r="I53" s="201"/>
      <c r="J53" s="201"/>
      <c r="K53" s="201"/>
      <c r="L53" s="201"/>
      <c r="M53" s="201"/>
      <c r="N53" s="201"/>
    </row>
    <row r="54" spans="1:14" ht="15.75" x14ac:dyDescent="0.25">
      <c r="A54" s="199" t="s">
        <v>81</v>
      </c>
      <c r="B54" s="208" t="s">
        <v>98</v>
      </c>
      <c r="C54" s="205">
        <f t="shared" si="6"/>
        <v>0</v>
      </c>
      <c r="D54" s="201"/>
      <c r="E54" s="201">
        <f>+F54</f>
        <v>3490</v>
      </c>
      <c r="F54" s="201">
        <f>+F53</f>
        <v>3490</v>
      </c>
      <c r="G54" s="201"/>
      <c r="H54" s="223"/>
      <c r="I54" s="201"/>
      <c r="J54" s="201"/>
      <c r="K54" s="201"/>
      <c r="L54" s="201"/>
      <c r="M54" s="201"/>
      <c r="N54" s="201"/>
    </row>
    <row r="55" spans="1:14" ht="15.75" x14ac:dyDescent="0.25">
      <c r="A55" s="199" t="s">
        <v>86</v>
      </c>
      <c r="B55" s="208" t="s">
        <v>99</v>
      </c>
      <c r="C55" s="205">
        <f t="shared" si="6"/>
        <v>0</v>
      </c>
      <c r="D55" s="201"/>
      <c r="E55" s="201"/>
      <c r="F55" s="201"/>
      <c r="G55" s="201"/>
      <c r="H55" s="205">
        <f t="shared" si="1"/>
        <v>0</v>
      </c>
      <c r="I55" s="201"/>
      <c r="J55" s="201"/>
      <c r="K55" s="201"/>
      <c r="L55" s="201"/>
      <c r="M55" s="201"/>
      <c r="N55" s="201"/>
    </row>
    <row r="56" spans="1:14" ht="15.75" x14ac:dyDescent="0.25">
      <c r="A56" s="199">
        <v>2</v>
      </c>
      <c r="B56" s="208" t="s">
        <v>278</v>
      </c>
      <c r="C56" s="201">
        <f t="shared" si="6"/>
        <v>30167</v>
      </c>
      <c r="D56" s="201">
        <f>+D57</f>
        <v>30167</v>
      </c>
      <c r="E56" s="201"/>
      <c r="F56" s="201"/>
      <c r="G56" s="201"/>
      <c r="H56" s="205">
        <f t="shared" si="1"/>
        <v>0</v>
      </c>
      <c r="I56" s="201"/>
      <c r="J56" s="201"/>
      <c r="K56" s="201">
        <f>+K57</f>
        <v>1450</v>
      </c>
      <c r="L56" s="201">
        <f>+L57</f>
        <v>1450</v>
      </c>
      <c r="M56" s="201"/>
      <c r="N56" s="201"/>
    </row>
    <row r="57" spans="1:14" ht="15.75" x14ac:dyDescent="0.25">
      <c r="A57" s="199" t="s">
        <v>91</v>
      </c>
      <c r="B57" s="208" t="s">
        <v>94</v>
      </c>
      <c r="C57" s="201">
        <f t="shared" si="6"/>
        <v>30167</v>
      </c>
      <c r="D57" s="201">
        <f>29791+376</f>
        <v>30167</v>
      </c>
      <c r="E57" s="201"/>
      <c r="F57" s="201"/>
      <c r="G57" s="201"/>
      <c r="H57" s="205">
        <f t="shared" si="1"/>
        <v>0</v>
      </c>
      <c r="I57" s="201"/>
      <c r="J57" s="201"/>
      <c r="K57" s="201">
        <v>1450</v>
      </c>
      <c r="L57" s="201">
        <v>1450</v>
      </c>
      <c r="M57" s="201"/>
      <c r="N57" s="201"/>
    </row>
    <row r="58" spans="1:14" ht="15.75" x14ac:dyDescent="0.25">
      <c r="A58" s="199" t="s">
        <v>97</v>
      </c>
      <c r="B58" s="208" t="s">
        <v>111</v>
      </c>
      <c r="C58" s="210"/>
      <c r="D58" s="201"/>
      <c r="E58" s="201"/>
      <c r="F58" s="201"/>
      <c r="G58" s="201"/>
      <c r="H58" s="205">
        <f t="shared" si="1"/>
        <v>0</v>
      </c>
      <c r="I58" s="201"/>
      <c r="J58" s="201"/>
      <c r="K58" s="201"/>
      <c r="L58" s="201"/>
      <c r="M58" s="201"/>
      <c r="N58" s="201"/>
    </row>
    <row r="59" spans="1:14" ht="15.75" x14ac:dyDescent="0.25">
      <c r="A59" s="199">
        <v>3</v>
      </c>
      <c r="B59" s="208" t="s">
        <v>276</v>
      </c>
      <c r="C59" s="209"/>
      <c r="D59" s="201"/>
      <c r="E59" s="201">
        <f>+F59</f>
        <v>570</v>
      </c>
      <c r="F59" s="201">
        <f>+F60</f>
        <v>570</v>
      </c>
      <c r="G59" s="201">
        <f>+G60</f>
        <v>0</v>
      </c>
      <c r="H59" s="205">
        <f t="shared" si="1"/>
        <v>0</v>
      </c>
      <c r="I59" s="201"/>
      <c r="J59" s="201"/>
      <c r="K59" s="201"/>
      <c r="L59" s="201"/>
      <c r="M59" s="201"/>
      <c r="N59" s="201"/>
    </row>
    <row r="60" spans="1:14" ht="15.75" x14ac:dyDescent="0.25">
      <c r="A60" s="199" t="s">
        <v>101</v>
      </c>
      <c r="B60" s="208" t="s">
        <v>94</v>
      </c>
      <c r="C60" s="209"/>
      <c r="D60" s="201"/>
      <c r="E60" s="201">
        <f>+F60</f>
        <v>570</v>
      </c>
      <c r="F60" s="201">
        <v>570</v>
      </c>
      <c r="G60" s="201"/>
      <c r="H60" s="205">
        <f t="shared" si="1"/>
        <v>0</v>
      </c>
      <c r="I60" s="201"/>
      <c r="J60" s="201"/>
      <c r="K60" s="201"/>
      <c r="L60" s="201"/>
      <c r="M60" s="201"/>
      <c r="N60" s="201"/>
    </row>
    <row r="61" spans="1:14" ht="15.75" x14ac:dyDescent="0.25">
      <c r="A61" s="199" t="s">
        <v>102</v>
      </c>
      <c r="B61" s="208" t="s">
        <v>111</v>
      </c>
      <c r="C61" s="210"/>
      <c r="D61" s="201"/>
      <c r="E61" s="201"/>
      <c r="F61" s="201"/>
      <c r="G61" s="201"/>
      <c r="H61" s="205">
        <f t="shared" si="1"/>
        <v>0</v>
      </c>
      <c r="I61" s="201"/>
      <c r="J61" s="201"/>
      <c r="K61" s="201"/>
      <c r="L61" s="201"/>
      <c r="M61" s="201"/>
      <c r="N61" s="201"/>
    </row>
    <row r="62" spans="1:14" ht="15.75" x14ac:dyDescent="0.25">
      <c r="A62" s="199">
        <v>4</v>
      </c>
      <c r="B62" s="219" t="s">
        <v>292</v>
      </c>
      <c r="C62" s="210">
        <f>+C63</f>
        <v>1223</v>
      </c>
      <c r="D62" s="201">
        <f>+D63</f>
        <v>1223</v>
      </c>
      <c r="E62" s="201"/>
      <c r="F62" s="201"/>
      <c r="G62" s="201"/>
      <c r="H62" s="205"/>
      <c r="I62" s="201"/>
      <c r="J62" s="201"/>
      <c r="K62" s="201"/>
      <c r="L62" s="201"/>
      <c r="M62" s="201"/>
      <c r="N62" s="201"/>
    </row>
    <row r="63" spans="1:14" ht="140.25" customHeight="1" x14ac:dyDescent="0.25">
      <c r="A63" s="227"/>
      <c r="B63" s="228" t="s">
        <v>295</v>
      </c>
      <c r="C63" s="224">
        <v>1223</v>
      </c>
      <c r="D63" s="224">
        <v>1223</v>
      </c>
      <c r="E63" s="201"/>
      <c r="F63" s="201"/>
      <c r="G63" s="201"/>
      <c r="H63" s="205"/>
      <c r="I63" s="201"/>
      <c r="J63" s="201"/>
      <c r="K63" s="201"/>
      <c r="L63" s="201"/>
      <c r="M63" s="201"/>
      <c r="N63" s="201"/>
    </row>
    <row r="64" spans="1:14" s="206" customFormat="1" ht="37.5" customHeight="1" x14ac:dyDescent="0.25">
      <c r="A64" s="226" t="s">
        <v>12</v>
      </c>
      <c r="B64" s="203" t="s">
        <v>290</v>
      </c>
      <c r="C64" s="218">
        <f>+C65+C67</f>
        <v>124330</v>
      </c>
      <c r="D64" s="218">
        <f>+D65+D67</f>
        <v>124330</v>
      </c>
      <c r="E64" s="218"/>
      <c r="F64" s="218"/>
      <c r="G64" s="218"/>
      <c r="H64" s="205">
        <f t="shared" si="1"/>
        <v>0</v>
      </c>
      <c r="I64" s="218"/>
      <c r="J64" s="218"/>
      <c r="K64" s="218">
        <f>+K65</f>
        <v>0</v>
      </c>
      <c r="L64" s="218">
        <f>+L65</f>
        <v>0</v>
      </c>
      <c r="M64" s="218"/>
      <c r="N64" s="218"/>
    </row>
    <row r="65" spans="1:14" ht="15.75" x14ac:dyDescent="0.25">
      <c r="A65" s="199">
        <v>1</v>
      </c>
      <c r="B65" s="219" t="s">
        <v>298</v>
      </c>
      <c r="C65" s="209"/>
      <c r="D65" s="201"/>
      <c r="E65" s="201"/>
      <c r="F65" s="201"/>
      <c r="G65" s="201"/>
      <c r="H65" s="205">
        <f t="shared" si="1"/>
        <v>0</v>
      </c>
      <c r="I65" s="201"/>
      <c r="J65" s="201"/>
      <c r="K65" s="201"/>
      <c r="L65" s="201"/>
      <c r="M65" s="201"/>
      <c r="N65" s="201"/>
    </row>
    <row r="66" spans="1:14" s="233" customFormat="1" ht="15.75" x14ac:dyDescent="0.25">
      <c r="A66" s="229">
        <v>2</v>
      </c>
      <c r="B66" s="230" t="s">
        <v>297</v>
      </c>
      <c r="C66" s="231">
        <f>+D66</f>
        <v>41859</v>
      </c>
      <c r="D66" s="232">
        <v>41859</v>
      </c>
      <c r="E66" s="232"/>
      <c r="F66" s="232"/>
      <c r="G66" s="232"/>
      <c r="H66" s="232">
        <f t="shared" si="1"/>
        <v>0</v>
      </c>
      <c r="I66" s="232"/>
      <c r="J66" s="232"/>
      <c r="K66" s="232"/>
      <c r="L66" s="232"/>
      <c r="M66" s="232"/>
      <c r="N66" s="232"/>
    </row>
    <row r="67" spans="1:14" ht="20.25" customHeight="1" x14ac:dyDescent="0.25">
      <c r="A67" s="199">
        <v>3</v>
      </c>
      <c r="B67" s="219" t="s">
        <v>292</v>
      </c>
      <c r="C67" s="210">
        <f>+C68+C69</f>
        <v>124330</v>
      </c>
      <c r="D67" s="210">
        <f>+D68+D69</f>
        <v>124330</v>
      </c>
      <c r="E67" s="201"/>
      <c r="F67" s="201"/>
      <c r="G67" s="201"/>
      <c r="H67" s="205"/>
      <c r="I67" s="201"/>
      <c r="J67" s="201"/>
      <c r="K67" s="201"/>
      <c r="L67" s="201"/>
      <c r="M67" s="201"/>
      <c r="N67" s="201"/>
    </row>
    <row r="68" spans="1:14" ht="47.25" x14ac:dyDescent="0.25">
      <c r="A68" s="199"/>
      <c r="B68" s="225" t="s">
        <v>293</v>
      </c>
      <c r="C68" s="224">
        <v>54000</v>
      </c>
      <c r="D68" s="224">
        <v>54000</v>
      </c>
      <c r="E68" s="201"/>
      <c r="F68" s="201"/>
      <c r="G68" s="201"/>
      <c r="H68" s="205"/>
      <c r="I68" s="201"/>
      <c r="J68" s="201"/>
      <c r="K68" s="201"/>
      <c r="L68" s="201"/>
      <c r="M68" s="201"/>
      <c r="N68" s="201"/>
    </row>
    <row r="69" spans="1:14" ht="45.75" customHeight="1" x14ac:dyDescent="0.25">
      <c r="A69" s="199"/>
      <c r="B69" s="225" t="s">
        <v>294</v>
      </c>
      <c r="C69" s="224">
        <v>70330</v>
      </c>
      <c r="D69" s="224">
        <v>70330</v>
      </c>
      <c r="E69" s="201"/>
      <c r="F69" s="201"/>
      <c r="G69" s="201"/>
      <c r="H69" s="205"/>
      <c r="I69" s="201"/>
      <c r="J69" s="201"/>
      <c r="K69" s="201"/>
      <c r="L69" s="201"/>
      <c r="M69" s="201"/>
      <c r="N69" s="201"/>
    </row>
    <row r="70" spans="1:14" s="206" customFormat="1" ht="36.75" customHeight="1" x14ac:dyDescent="0.25">
      <c r="A70" s="202" t="s">
        <v>289</v>
      </c>
      <c r="B70" s="203" t="s">
        <v>291</v>
      </c>
      <c r="C70" s="218">
        <f>+C72</f>
        <v>870</v>
      </c>
      <c r="D70" s="218">
        <f>+D72</f>
        <v>870</v>
      </c>
      <c r="E70" s="218"/>
      <c r="F70" s="218"/>
      <c r="G70" s="218"/>
      <c r="H70" s="205">
        <f t="shared" si="1"/>
        <v>0</v>
      </c>
      <c r="I70" s="218"/>
      <c r="J70" s="218"/>
      <c r="K70" s="218"/>
      <c r="L70" s="218"/>
      <c r="M70" s="218">
        <f>+M71</f>
        <v>0</v>
      </c>
      <c r="N70" s="218">
        <f>+N71</f>
        <v>0</v>
      </c>
    </row>
    <row r="71" spans="1:14" ht="15.75" x14ac:dyDescent="0.25">
      <c r="A71" s="199">
        <v>1</v>
      </c>
      <c r="B71" s="219" t="s">
        <v>299</v>
      </c>
      <c r="C71" s="209"/>
      <c r="D71" s="201"/>
      <c r="E71" s="201"/>
      <c r="F71" s="201"/>
      <c r="G71" s="201"/>
      <c r="H71" s="205">
        <f t="shared" si="1"/>
        <v>0</v>
      </c>
      <c r="I71" s="201"/>
      <c r="J71" s="201"/>
      <c r="K71" s="201"/>
      <c r="L71" s="201"/>
      <c r="M71" s="201"/>
      <c r="N71" s="201"/>
    </row>
    <row r="72" spans="1:14" ht="15.75" x14ac:dyDescent="0.25">
      <c r="A72" s="199">
        <v>2</v>
      </c>
      <c r="B72" s="219" t="s">
        <v>297</v>
      </c>
      <c r="C72" s="209">
        <f>+D72</f>
        <v>870</v>
      </c>
      <c r="D72" s="201">
        <v>870</v>
      </c>
      <c r="E72" s="201"/>
      <c r="F72" s="201"/>
      <c r="G72" s="201"/>
      <c r="H72" s="205">
        <f t="shared" si="1"/>
        <v>0</v>
      </c>
      <c r="I72" s="201"/>
      <c r="J72" s="201"/>
      <c r="K72" s="201"/>
      <c r="L72" s="201"/>
      <c r="M72" s="201"/>
      <c r="N72" s="201"/>
    </row>
  </sheetData>
  <mergeCells count="15">
    <mergeCell ref="M8:N8"/>
    <mergeCell ref="K8:L8"/>
    <mergeCell ref="C7:J7"/>
    <mergeCell ref="A8:A9"/>
    <mergeCell ref="B8:B9"/>
    <mergeCell ref="C8:D8"/>
    <mergeCell ref="I8:J8"/>
    <mergeCell ref="E8:F8"/>
    <mergeCell ref="G8:H8"/>
    <mergeCell ref="A6:J6"/>
    <mergeCell ref="A1:J1"/>
    <mergeCell ref="A2:B2"/>
    <mergeCell ref="A3:B3"/>
    <mergeCell ref="A4:J4"/>
    <mergeCell ref="A5:J5"/>
  </mergeCells>
  <pageMargins left="0.261811024" right="0.261811024" top="0.30118110199999998" bottom="0.30118110199999998" header="0.31496062992126" footer="0.31496062992126"/>
  <pageSetup paperSize="9" scale="7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49"/>
  <sheetViews>
    <sheetView workbookViewId="0">
      <selection activeCell="B11" sqref="B11"/>
    </sheetView>
  </sheetViews>
  <sheetFormatPr defaultColWidth="9" defaultRowHeight="18" x14ac:dyDescent="0.25"/>
  <cols>
    <col min="1" max="1" width="4.42578125" style="2" customWidth="1"/>
    <col min="2" max="2" width="45.28515625" style="2" customWidth="1"/>
    <col min="3" max="3" width="9.140625" style="2" bestFit="1" customWidth="1"/>
    <col min="4" max="4" width="10" style="2" bestFit="1" customWidth="1"/>
    <col min="5" max="5" width="8.140625" style="2" customWidth="1"/>
    <col min="6" max="6" width="8.42578125" style="2" customWidth="1"/>
    <col min="7" max="16384" width="9" style="2"/>
  </cols>
  <sheetData>
    <row r="1" spans="1:8" x14ac:dyDescent="0.25">
      <c r="A1" s="282" t="s">
        <v>146</v>
      </c>
      <c r="B1" s="282"/>
      <c r="C1" s="282"/>
      <c r="D1" s="282"/>
      <c r="E1" s="282"/>
      <c r="F1" s="282"/>
      <c r="G1" s="3"/>
      <c r="H1" s="3"/>
    </row>
    <row r="2" spans="1:8" x14ac:dyDescent="0.25">
      <c r="A2" s="277" t="s">
        <v>0</v>
      </c>
      <c r="B2" s="277"/>
      <c r="C2" s="4"/>
      <c r="D2" s="3"/>
      <c r="E2" s="278"/>
      <c r="F2" s="278"/>
      <c r="G2" s="5"/>
      <c r="H2" s="5"/>
    </row>
    <row r="3" spans="1:8" x14ac:dyDescent="0.25">
      <c r="A3" s="277" t="s">
        <v>19</v>
      </c>
      <c r="B3" s="277"/>
      <c r="C3" s="4"/>
      <c r="D3" s="3"/>
      <c r="E3" s="3"/>
      <c r="F3" s="4"/>
      <c r="G3" s="5"/>
      <c r="H3" s="5"/>
    </row>
    <row r="4" spans="1:8" x14ac:dyDescent="0.25">
      <c r="A4" s="278" t="s">
        <v>51</v>
      </c>
      <c r="B4" s="278"/>
      <c r="C4" s="278"/>
      <c r="D4" s="278"/>
      <c r="E4" s="278"/>
      <c r="F4" s="278"/>
      <c r="G4" s="5"/>
      <c r="H4" s="5"/>
    </row>
    <row r="5" spans="1:8" x14ac:dyDescent="0.25">
      <c r="A5" s="278" t="s">
        <v>1</v>
      </c>
      <c r="B5" s="278"/>
      <c r="C5" s="278"/>
      <c r="D5" s="278"/>
      <c r="E5" s="278"/>
      <c r="F5" s="278"/>
      <c r="G5" s="3"/>
      <c r="H5" s="5"/>
    </row>
    <row r="6" spans="1:8" x14ac:dyDescent="0.25">
      <c r="A6" s="275" t="s">
        <v>58</v>
      </c>
      <c r="B6" s="275"/>
      <c r="C6" s="275"/>
      <c r="D6" s="275"/>
      <c r="E6" s="275"/>
      <c r="F6" s="275"/>
      <c r="G6" s="7"/>
      <c r="H6" s="5"/>
    </row>
    <row r="7" spans="1:8" x14ac:dyDescent="0.25">
      <c r="A7" s="279" t="s">
        <v>52</v>
      </c>
      <c r="B7" s="279"/>
      <c r="C7" s="279"/>
      <c r="D7" s="279"/>
      <c r="E7" s="279"/>
      <c r="F7" s="279"/>
      <c r="G7" s="3"/>
      <c r="H7" s="5"/>
    </row>
    <row r="8" spans="1:8" x14ac:dyDescent="0.25">
      <c r="A8" s="5"/>
      <c r="B8" s="3"/>
      <c r="C8" s="5"/>
      <c r="D8" s="5"/>
      <c r="E8" s="276" t="s">
        <v>27</v>
      </c>
      <c r="F8" s="276"/>
      <c r="G8" s="5"/>
      <c r="H8" s="5"/>
    </row>
    <row r="9" spans="1:8" x14ac:dyDescent="0.25">
      <c r="A9" s="273" t="s">
        <v>26</v>
      </c>
      <c r="B9" s="271" t="s">
        <v>24</v>
      </c>
      <c r="C9" s="273" t="s">
        <v>25</v>
      </c>
      <c r="D9" s="273" t="s">
        <v>28</v>
      </c>
      <c r="E9" s="280" t="s">
        <v>2</v>
      </c>
      <c r="F9" s="280"/>
      <c r="G9" s="5"/>
      <c r="H9" s="5"/>
    </row>
    <row r="10" spans="1:8" x14ac:dyDescent="0.25">
      <c r="A10" s="281"/>
      <c r="B10" s="272"/>
      <c r="C10" s="274"/>
      <c r="D10" s="274"/>
      <c r="E10" s="11" t="s">
        <v>3</v>
      </c>
      <c r="F10" s="11" t="s">
        <v>3</v>
      </c>
      <c r="G10" s="5"/>
      <c r="H10" s="5"/>
    </row>
    <row r="11" spans="1:8" x14ac:dyDescent="0.25">
      <c r="A11" s="14" t="s">
        <v>4</v>
      </c>
      <c r="B11" s="53" t="s">
        <v>20</v>
      </c>
      <c r="C11" s="14"/>
      <c r="D11" s="14"/>
      <c r="E11" s="14"/>
      <c r="F11" s="14"/>
      <c r="G11" s="5"/>
      <c r="H11" s="5"/>
    </row>
    <row r="12" spans="1:8" x14ac:dyDescent="0.25">
      <c r="A12" s="14">
        <v>1</v>
      </c>
      <c r="B12" s="17" t="s">
        <v>21</v>
      </c>
      <c r="C12" s="17"/>
      <c r="D12" s="13"/>
      <c r="E12" s="13"/>
      <c r="F12" s="13"/>
      <c r="G12" s="5"/>
      <c r="H12" s="5"/>
    </row>
    <row r="13" spans="1:8" x14ac:dyDescent="0.25">
      <c r="A13" s="14">
        <v>2</v>
      </c>
      <c r="B13" s="17" t="s">
        <v>53</v>
      </c>
      <c r="C13" s="17"/>
      <c r="D13" s="13"/>
      <c r="E13" s="13"/>
      <c r="F13" s="13"/>
      <c r="G13" s="5"/>
      <c r="H13" s="5"/>
    </row>
    <row r="14" spans="1:8" x14ac:dyDescent="0.25">
      <c r="A14" s="14">
        <v>3</v>
      </c>
      <c r="B14" s="15" t="s">
        <v>22</v>
      </c>
      <c r="C14" s="15"/>
      <c r="D14" s="13"/>
      <c r="E14" s="13"/>
      <c r="F14" s="13"/>
      <c r="G14" s="5"/>
      <c r="H14" s="5"/>
    </row>
    <row r="15" spans="1:8" x14ac:dyDescent="0.25">
      <c r="A15" s="14" t="s">
        <v>14</v>
      </c>
      <c r="B15" s="53" t="s">
        <v>23</v>
      </c>
      <c r="C15" s="14"/>
      <c r="D15" s="13"/>
      <c r="E15" s="13"/>
      <c r="F15" s="13"/>
      <c r="G15" s="5"/>
      <c r="H15" s="5"/>
    </row>
    <row r="16" spans="1:8" x14ac:dyDescent="0.25">
      <c r="A16" s="14" t="s">
        <v>5</v>
      </c>
      <c r="B16" s="15" t="s">
        <v>29</v>
      </c>
      <c r="C16" s="15"/>
      <c r="D16" s="13"/>
      <c r="E16" s="13"/>
      <c r="F16" s="13"/>
      <c r="G16" s="5"/>
      <c r="H16" s="5"/>
    </row>
    <row r="17" spans="1:8" x14ac:dyDescent="0.25">
      <c r="A17" s="14">
        <v>1</v>
      </c>
      <c r="B17" s="38" t="s">
        <v>32</v>
      </c>
      <c r="C17" s="13"/>
      <c r="D17" s="13"/>
      <c r="E17" s="13"/>
      <c r="F17" s="13"/>
      <c r="G17" s="5"/>
      <c r="H17" s="5"/>
    </row>
    <row r="18" spans="1:8" x14ac:dyDescent="0.25">
      <c r="A18" s="14"/>
      <c r="B18" s="38" t="s">
        <v>99</v>
      </c>
      <c r="C18" s="13"/>
      <c r="D18" s="29"/>
      <c r="E18" s="29"/>
      <c r="F18" s="29"/>
    </row>
    <row r="19" spans="1:8" x14ac:dyDescent="0.25">
      <c r="A19" s="39">
        <v>2</v>
      </c>
      <c r="B19" s="38" t="s">
        <v>104</v>
      </c>
      <c r="C19" s="13"/>
      <c r="D19" s="13"/>
      <c r="E19" s="13"/>
      <c r="F19" s="14"/>
    </row>
    <row r="20" spans="1:8" x14ac:dyDescent="0.25">
      <c r="A20" s="39" t="s">
        <v>91</v>
      </c>
      <c r="B20" s="38" t="s">
        <v>105</v>
      </c>
      <c r="C20" s="13"/>
      <c r="D20" s="13"/>
      <c r="E20" s="13"/>
      <c r="F20" s="13"/>
    </row>
    <row r="21" spans="1:8" x14ac:dyDescent="0.25">
      <c r="A21" s="39"/>
      <c r="B21" s="38" t="s">
        <v>106</v>
      </c>
      <c r="C21" s="13"/>
      <c r="D21" s="29"/>
      <c r="E21" s="29"/>
      <c r="F21" s="29"/>
    </row>
    <row r="22" spans="1:8" x14ac:dyDescent="0.25">
      <c r="A22" s="39"/>
      <c r="B22" s="38" t="s">
        <v>107</v>
      </c>
      <c r="C22" s="13"/>
      <c r="D22" s="13"/>
      <c r="E22" s="13"/>
      <c r="F22" s="14"/>
    </row>
    <row r="23" spans="1:8" x14ac:dyDescent="0.25">
      <c r="A23" s="39"/>
      <c r="B23" s="38" t="s">
        <v>108</v>
      </c>
      <c r="C23" s="13"/>
      <c r="D23" s="13"/>
      <c r="E23" s="13"/>
      <c r="F23" s="13"/>
    </row>
    <row r="24" spans="1:8" x14ac:dyDescent="0.25">
      <c r="A24" s="39" t="s">
        <v>97</v>
      </c>
      <c r="B24" s="38" t="s">
        <v>111</v>
      </c>
      <c r="C24" s="13"/>
      <c r="D24" s="13"/>
      <c r="E24" s="13"/>
      <c r="F24" s="14"/>
    </row>
    <row r="25" spans="1:8" x14ac:dyDescent="0.25">
      <c r="A25" s="14">
        <v>3</v>
      </c>
      <c r="B25" s="38" t="s">
        <v>112</v>
      </c>
      <c r="C25" s="13"/>
      <c r="D25" s="13"/>
      <c r="E25" s="13"/>
      <c r="F25" s="13"/>
    </row>
    <row r="26" spans="1:8" x14ac:dyDescent="0.25">
      <c r="A26" s="14"/>
      <c r="B26" s="38" t="s">
        <v>111</v>
      </c>
      <c r="C26" s="13"/>
      <c r="D26" s="13"/>
      <c r="E26" s="13"/>
      <c r="F26" s="14"/>
    </row>
    <row r="27" spans="1:8" x14ac:dyDescent="0.25">
      <c r="A27" s="14">
        <v>4</v>
      </c>
      <c r="B27" s="38" t="s">
        <v>113</v>
      </c>
      <c r="C27" s="13"/>
      <c r="D27" s="13"/>
      <c r="E27" s="13"/>
      <c r="F27" s="13"/>
    </row>
    <row r="28" spans="1:8" x14ac:dyDescent="0.25">
      <c r="A28" s="14"/>
      <c r="B28" s="38" t="s">
        <v>111</v>
      </c>
      <c r="C28" s="13"/>
      <c r="D28" s="13"/>
      <c r="E28" s="13"/>
      <c r="F28" s="14"/>
    </row>
    <row r="29" spans="1:8" x14ac:dyDescent="0.25">
      <c r="A29" s="14">
        <v>5</v>
      </c>
      <c r="B29" s="38" t="s">
        <v>116</v>
      </c>
      <c r="C29" s="13"/>
      <c r="D29" s="13"/>
      <c r="E29" s="13"/>
      <c r="F29" s="13"/>
    </row>
    <row r="30" spans="1:8" x14ac:dyDescent="0.25">
      <c r="A30" s="14"/>
      <c r="B30" s="38" t="s">
        <v>111</v>
      </c>
      <c r="C30" s="13"/>
      <c r="D30" s="13"/>
      <c r="E30" s="13"/>
      <c r="F30" s="14"/>
    </row>
    <row r="31" spans="1:8" x14ac:dyDescent="0.25">
      <c r="A31" s="14">
        <v>6</v>
      </c>
      <c r="B31" s="38" t="s">
        <v>139</v>
      </c>
      <c r="C31" s="13"/>
      <c r="D31" s="13"/>
      <c r="E31" s="13"/>
      <c r="F31" s="13"/>
    </row>
    <row r="32" spans="1:8" x14ac:dyDescent="0.25">
      <c r="A32" s="14"/>
      <c r="B32" s="38" t="s">
        <v>111</v>
      </c>
      <c r="C32" s="13"/>
      <c r="D32" s="13"/>
      <c r="E32" s="13"/>
      <c r="F32" s="14"/>
    </row>
    <row r="33" spans="1:8" x14ac:dyDescent="0.25">
      <c r="A33" s="14">
        <v>7</v>
      </c>
      <c r="B33" s="38" t="s">
        <v>31</v>
      </c>
      <c r="C33" s="13"/>
      <c r="D33" s="13"/>
      <c r="E33" s="13"/>
      <c r="F33" s="13"/>
    </row>
    <row r="34" spans="1:8" x14ac:dyDescent="0.25">
      <c r="A34" s="14"/>
      <c r="B34" s="38" t="s">
        <v>111</v>
      </c>
      <c r="C34" s="13"/>
      <c r="D34" s="13"/>
      <c r="E34" s="13"/>
      <c r="F34" s="14"/>
    </row>
    <row r="35" spans="1:8" x14ac:dyDescent="0.25">
      <c r="A35" s="14">
        <v>8</v>
      </c>
      <c r="B35" s="38" t="s">
        <v>124</v>
      </c>
      <c r="C35" s="13"/>
      <c r="D35" s="13"/>
      <c r="E35" s="13"/>
      <c r="F35" s="13"/>
    </row>
    <row r="36" spans="1:8" x14ac:dyDescent="0.25">
      <c r="A36" s="14"/>
      <c r="B36" s="38" t="s">
        <v>111</v>
      </c>
      <c r="C36" s="13"/>
      <c r="D36" s="13"/>
      <c r="E36" s="13"/>
      <c r="F36" s="14"/>
    </row>
    <row r="37" spans="1:8" x14ac:dyDescent="0.25">
      <c r="A37" s="14">
        <v>9</v>
      </c>
      <c r="B37" s="38" t="s">
        <v>127</v>
      </c>
      <c r="C37" s="13"/>
      <c r="D37" s="13"/>
      <c r="E37" s="13"/>
      <c r="F37" s="13"/>
    </row>
    <row r="38" spans="1:8" x14ac:dyDescent="0.25">
      <c r="A38" s="14"/>
      <c r="B38" s="38" t="s">
        <v>111</v>
      </c>
      <c r="C38" s="13"/>
      <c r="D38" s="13"/>
      <c r="E38" s="13"/>
      <c r="F38" s="14"/>
    </row>
    <row r="39" spans="1:8" x14ac:dyDescent="0.25">
      <c r="A39" s="14">
        <v>10</v>
      </c>
      <c r="B39" s="38" t="s">
        <v>30</v>
      </c>
      <c r="C39" s="13"/>
      <c r="D39" s="13"/>
      <c r="E39" s="13"/>
      <c r="F39" s="13"/>
    </row>
    <row r="40" spans="1:8" x14ac:dyDescent="0.25">
      <c r="A40" s="14"/>
      <c r="B40" s="38" t="s">
        <v>111</v>
      </c>
      <c r="C40" s="13"/>
      <c r="D40" s="13"/>
      <c r="E40" s="13"/>
      <c r="F40" s="14"/>
    </row>
    <row r="41" spans="1:8" x14ac:dyDescent="0.25">
      <c r="A41" s="14" t="s">
        <v>9</v>
      </c>
      <c r="B41" s="15" t="s">
        <v>34</v>
      </c>
      <c r="C41" s="13"/>
      <c r="D41" s="54"/>
      <c r="E41" s="54"/>
      <c r="F41" s="54"/>
      <c r="G41" s="21"/>
      <c r="H41" s="8"/>
    </row>
    <row r="42" spans="1:8" x14ac:dyDescent="0.25">
      <c r="A42" s="14">
        <v>1</v>
      </c>
      <c r="B42" s="17" t="s">
        <v>35</v>
      </c>
      <c r="C42" s="13"/>
      <c r="D42" s="29"/>
      <c r="E42" s="29"/>
      <c r="F42" s="29"/>
      <c r="G42" s="22"/>
      <c r="H42" s="5"/>
    </row>
    <row r="43" spans="1:8" ht="18.75" customHeight="1" x14ac:dyDescent="0.25">
      <c r="A43" s="14"/>
      <c r="B43" s="17" t="s">
        <v>36</v>
      </c>
      <c r="C43" s="13"/>
      <c r="D43" s="13"/>
      <c r="E43" s="13"/>
      <c r="F43" s="14"/>
      <c r="G43" s="5"/>
      <c r="H43" s="5"/>
    </row>
    <row r="44" spans="1:8" x14ac:dyDescent="0.25">
      <c r="A44" s="14">
        <v>2</v>
      </c>
      <c r="B44" s="15" t="s">
        <v>34</v>
      </c>
      <c r="C44" s="13"/>
      <c r="D44" s="13"/>
      <c r="E44" s="13"/>
      <c r="F44" s="13"/>
      <c r="G44" s="5"/>
      <c r="H44" s="5"/>
    </row>
    <row r="45" spans="1:8" x14ac:dyDescent="0.25">
      <c r="A45" s="14"/>
      <c r="B45" s="17" t="s">
        <v>37</v>
      </c>
      <c r="C45" s="25"/>
      <c r="D45" s="25"/>
      <c r="E45" s="25"/>
      <c r="F45" s="25"/>
    </row>
    <row r="46" spans="1:8" x14ac:dyDescent="0.25">
      <c r="A46" s="14" t="s">
        <v>12</v>
      </c>
      <c r="B46" s="15" t="s">
        <v>54</v>
      </c>
      <c r="C46" s="25"/>
      <c r="D46" s="25"/>
      <c r="E46" s="25"/>
      <c r="F46" s="25"/>
    </row>
    <row r="47" spans="1:8" x14ac:dyDescent="0.25">
      <c r="A47" s="14"/>
      <c r="B47" s="17" t="s">
        <v>134</v>
      </c>
      <c r="C47" s="25"/>
      <c r="D47" s="25"/>
      <c r="E47" s="25"/>
      <c r="F47" s="25"/>
    </row>
    <row r="48" spans="1:8" x14ac:dyDescent="0.25">
      <c r="A48" s="14"/>
      <c r="B48" s="17" t="s">
        <v>135</v>
      </c>
      <c r="C48" s="25"/>
      <c r="D48" s="25"/>
      <c r="E48" s="25"/>
      <c r="F48" s="25"/>
    </row>
    <row r="49" spans="1:6" x14ac:dyDescent="0.25">
      <c r="A49" s="17"/>
      <c r="B49" s="17" t="s">
        <v>55</v>
      </c>
      <c r="C49" s="25"/>
      <c r="D49" s="25"/>
      <c r="E49" s="25"/>
      <c r="F49" s="25"/>
    </row>
  </sheetData>
  <mergeCells count="14">
    <mergeCell ref="A5:F5"/>
    <mergeCell ref="A7:F7"/>
    <mergeCell ref="E8:F8"/>
    <mergeCell ref="A9:A10"/>
    <mergeCell ref="B9:B10"/>
    <mergeCell ref="C9:C10"/>
    <mergeCell ref="D9:D10"/>
    <mergeCell ref="E9:F9"/>
    <mergeCell ref="A6:F6"/>
    <mergeCell ref="A2:B2"/>
    <mergeCell ref="E2:F2"/>
    <mergeCell ref="A3:B3"/>
    <mergeCell ref="A4:F4"/>
    <mergeCell ref="A1:F1"/>
  </mergeCells>
  <pageMargins left="0.51181102362204722" right="0.31496062992125984"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48"/>
  <sheetViews>
    <sheetView topLeftCell="A25" workbookViewId="0">
      <selection activeCell="B9" sqref="B9"/>
    </sheetView>
  </sheetViews>
  <sheetFormatPr defaultColWidth="9" defaultRowHeight="18" x14ac:dyDescent="0.25"/>
  <cols>
    <col min="1" max="1" width="4.42578125" style="2" customWidth="1"/>
    <col min="2" max="2" width="65.7109375" style="2" customWidth="1"/>
    <col min="3" max="3" width="16.5703125" style="2" customWidth="1"/>
    <col min="4" max="16384" width="9" style="2"/>
  </cols>
  <sheetData>
    <row r="1" spans="1:8" ht="18.75" customHeight="1" x14ac:dyDescent="0.25">
      <c r="A1" s="282" t="s">
        <v>147</v>
      </c>
      <c r="B1" s="282"/>
      <c r="C1" s="282"/>
      <c r="D1" s="44"/>
      <c r="E1" s="44"/>
      <c r="F1" s="44"/>
    </row>
    <row r="2" spans="1:8" x14ac:dyDescent="0.25">
      <c r="A2" s="277" t="s">
        <v>0</v>
      </c>
      <c r="B2" s="277"/>
      <c r="C2" s="4"/>
      <c r="D2" s="5"/>
    </row>
    <row r="3" spans="1:8" x14ac:dyDescent="0.25">
      <c r="A3" s="277" t="s">
        <v>19</v>
      </c>
      <c r="B3" s="277"/>
      <c r="C3" s="4"/>
      <c r="D3" s="5"/>
    </row>
    <row r="4" spans="1:8" x14ac:dyDescent="0.25">
      <c r="A4" s="278" t="s">
        <v>57</v>
      </c>
      <c r="B4" s="278"/>
      <c r="C4" s="278"/>
      <c r="D4" s="5"/>
    </row>
    <row r="5" spans="1:8" x14ac:dyDescent="0.25">
      <c r="A5" s="275" t="s">
        <v>58</v>
      </c>
      <c r="B5" s="275"/>
      <c r="C5" s="275"/>
      <c r="D5" s="7"/>
      <c r="E5" s="7"/>
      <c r="F5" s="7"/>
      <c r="G5" s="7"/>
      <c r="H5" s="5"/>
    </row>
    <row r="6" spans="1:8" x14ac:dyDescent="0.25">
      <c r="A6" s="279" t="s">
        <v>56</v>
      </c>
      <c r="B6" s="279"/>
      <c r="C6" s="279"/>
      <c r="D6" s="5"/>
    </row>
    <row r="7" spans="1:8" x14ac:dyDescent="0.25">
      <c r="A7" s="6"/>
      <c r="B7" s="6"/>
      <c r="C7" s="6"/>
      <c r="D7" s="5"/>
    </row>
    <row r="8" spans="1:8" x14ac:dyDescent="0.25">
      <c r="A8" s="5"/>
      <c r="B8" s="305" t="s">
        <v>59</v>
      </c>
      <c r="C8" s="305"/>
      <c r="D8" s="5"/>
    </row>
    <row r="9" spans="1:8" ht="18.75" customHeight="1" x14ac:dyDescent="0.25">
      <c r="A9" s="20" t="s">
        <v>26</v>
      </c>
      <c r="B9" s="34" t="s">
        <v>24</v>
      </c>
      <c r="C9" s="20" t="s">
        <v>39</v>
      </c>
      <c r="D9" s="5"/>
    </row>
    <row r="10" spans="1:8" x14ac:dyDescent="0.25">
      <c r="A10" s="14" t="s">
        <v>4</v>
      </c>
      <c r="B10" s="53" t="s">
        <v>20</v>
      </c>
      <c r="C10" s="12"/>
      <c r="D10" s="5"/>
    </row>
    <row r="11" spans="1:8" x14ac:dyDescent="0.25">
      <c r="A11" s="14">
        <v>1</v>
      </c>
      <c r="B11" s="17" t="s">
        <v>21</v>
      </c>
      <c r="C11" s="17"/>
      <c r="D11" s="5"/>
    </row>
    <row r="12" spans="1:8" x14ac:dyDescent="0.25">
      <c r="A12" s="14">
        <v>2</v>
      </c>
      <c r="B12" s="17" t="s">
        <v>53</v>
      </c>
      <c r="C12" s="17"/>
      <c r="D12" s="5"/>
    </row>
    <row r="13" spans="1:8" x14ac:dyDescent="0.25">
      <c r="A13" s="14">
        <v>3</v>
      </c>
      <c r="B13" s="15" t="s">
        <v>22</v>
      </c>
      <c r="C13" s="15"/>
      <c r="D13" s="5"/>
    </row>
    <row r="14" spans="1:8" x14ac:dyDescent="0.25">
      <c r="A14" s="14" t="s">
        <v>14</v>
      </c>
      <c r="B14" s="53" t="s">
        <v>23</v>
      </c>
      <c r="C14" s="12"/>
      <c r="D14" s="5"/>
    </row>
    <row r="15" spans="1:8" x14ac:dyDescent="0.25">
      <c r="A15" s="14" t="s">
        <v>5</v>
      </c>
      <c r="B15" s="15" t="s">
        <v>29</v>
      </c>
      <c r="C15" s="15"/>
      <c r="D15" s="5"/>
    </row>
    <row r="16" spans="1:8" x14ac:dyDescent="0.25">
      <c r="A16" s="14">
        <v>1</v>
      </c>
      <c r="B16" s="38" t="s">
        <v>32</v>
      </c>
      <c r="C16" s="17"/>
      <c r="D16" s="5"/>
    </row>
    <row r="17" spans="1:4" x14ac:dyDescent="0.25">
      <c r="A17" s="14"/>
      <c r="B17" s="38" t="s">
        <v>99</v>
      </c>
      <c r="C17" s="17"/>
      <c r="D17" s="5"/>
    </row>
    <row r="18" spans="1:4" x14ac:dyDescent="0.25">
      <c r="A18" s="39">
        <v>2</v>
      </c>
      <c r="B18" s="38" t="s">
        <v>104</v>
      </c>
      <c r="C18" s="16"/>
      <c r="D18" s="5"/>
    </row>
    <row r="19" spans="1:4" x14ac:dyDescent="0.25">
      <c r="A19" s="39" t="s">
        <v>91</v>
      </c>
      <c r="B19" s="38" t="s">
        <v>105</v>
      </c>
      <c r="C19" s="19"/>
      <c r="D19" s="5"/>
    </row>
    <row r="20" spans="1:4" x14ac:dyDescent="0.25">
      <c r="A20" s="40"/>
      <c r="B20" s="41" t="s">
        <v>106</v>
      </c>
      <c r="C20" s="19"/>
      <c r="D20" s="5"/>
    </row>
    <row r="21" spans="1:4" x14ac:dyDescent="0.25">
      <c r="A21" s="40"/>
      <c r="B21" s="41" t="s">
        <v>107</v>
      </c>
      <c r="C21" s="19"/>
      <c r="D21" s="5"/>
    </row>
    <row r="22" spans="1:4" x14ac:dyDescent="0.25">
      <c r="A22" s="40"/>
      <c r="B22" s="41" t="s">
        <v>108</v>
      </c>
      <c r="C22" s="19"/>
      <c r="D22" s="5"/>
    </row>
    <row r="23" spans="1:4" x14ac:dyDescent="0.25">
      <c r="A23" s="39" t="s">
        <v>97</v>
      </c>
      <c r="B23" s="38" t="s">
        <v>111</v>
      </c>
      <c r="C23" s="19"/>
      <c r="D23" s="5"/>
    </row>
    <row r="24" spans="1:4" x14ac:dyDescent="0.25">
      <c r="A24" s="14">
        <v>3</v>
      </c>
      <c r="B24" s="38" t="s">
        <v>112</v>
      </c>
      <c r="C24" s="13"/>
      <c r="D24" s="5"/>
    </row>
    <row r="25" spans="1:4" x14ac:dyDescent="0.25">
      <c r="A25" s="14"/>
      <c r="B25" s="38" t="s">
        <v>111</v>
      </c>
      <c r="C25" s="13"/>
      <c r="D25" s="8"/>
    </row>
    <row r="26" spans="1:4" x14ac:dyDescent="0.25">
      <c r="A26" s="14">
        <v>4</v>
      </c>
      <c r="B26" s="38" t="s">
        <v>113</v>
      </c>
      <c r="C26" s="13"/>
      <c r="D26" s="5"/>
    </row>
    <row r="27" spans="1:4" ht="18.75" customHeight="1" x14ac:dyDescent="0.25">
      <c r="A27" s="14"/>
      <c r="B27" s="38" t="s">
        <v>111</v>
      </c>
      <c r="C27" s="18"/>
      <c r="D27" s="5"/>
    </row>
    <row r="28" spans="1:4" x14ac:dyDescent="0.25">
      <c r="A28" s="14">
        <v>5</v>
      </c>
      <c r="B28" s="38" t="s">
        <v>116</v>
      </c>
      <c r="C28" s="18"/>
      <c r="D28" s="5"/>
    </row>
    <row r="29" spans="1:4" x14ac:dyDescent="0.25">
      <c r="A29" s="14"/>
      <c r="B29" s="38" t="s">
        <v>111</v>
      </c>
      <c r="C29" s="25"/>
    </row>
    <row r="30" spans="1:4" x14ac:dyDescent="0.25">
      <c r="A30" s="14">
        <v>6</v>
      </c>
      <c r="B30" s="38" t="s">
        <v>119</v>
      </c>
      <c r="C30" s="25"/>
    </row>
    <row r="31" spans="1:4" x14ac:dyDescent="0.25">
      <c r="A31" s="14"/>
      <c r="B31" s="38" t="s">
        <v>111</v>
      </c>
      <c r="C31" s="25"/>
    </row>
    <row r="32" spans="1:4" x14ac:dyDescent="0.25">
      <c r="A32" s="14">
        <v>7</v>
      </c>
      <c r="B32" s="38" t="s">
        <v>31</v>
      </c>
      <c r="C32" s="25"/>
    </row>
    <row r="33" spans="1:3" x14ac:dyDescent="0.25">
      <c r="A33" s="14"/>
      <c r="B33" s="38" t="s">
        <v>111</v>
      </c>
      <c r="C33" s="25"/>
    </row>
    <row r="34" spans="1:3" x14ac:dyDescent="0.25">
      <c r="A34" s="14">
        <v>8</v>
      </c>
      <c r="B34" s="38" t="s">
        <v>124</v>
      </c>
      <c r="C34" s="25"/>
    </row>
    <row r="35" spans="1:3" x14ac:dyDescent="0.25">
      <c r="A35" s="14"/>
      <c r="B35" s="38" t="s">
        <v>111</v>
      </c>
      <c r="C35" s="25"/>
    </row>
    <row r="36" spans="1:3" x14ac:dyDescent="0.25">
      <c r="A36" s="14">
        <v>9</v>
      </c>
      <c r="B36" s="38" t="s">
        <v>127</v>
      </c>
      <c r="C36" s="25"/>
    </row>
    <row r="37" spans="1:3" x14ac:dyDescent="0.25">
      <c r="A37" s="14"/>
      <c r="B37" s="38" t="s">
        <v>111</v>
      </c>
      <c r="C37" s="25"/>
    </row>
    <row r="38" spans="1:3" x14ac:dyDescent="0.25">
      <c r="A38" s="14">
        <v>10</v>
      </c>
      <c r="B38" s="38" t="s">
        <v>30</v>
      </c>
      <c r="C38" s="25"/>
    </row>
    <row r="39" spans="1:3" x14ac:dyDescent="0.25">
      <c r="A39" s="14"/>
      <c r="B39" s="38" t="s">
        <v>111</v>
      </c>
      <c r="C39" s="25"/>
    </row>
    <row r="40" spans="1:3" x14ac:dyDescent="0.25">
      <c r="A40" s="14" t="s">
        <v>9</v>
      </c>
      <c r="B40" s="15" t="s">
        <v>34</v>
      </c>
      <c r="C40" s="25"/>
    </row>
    <row r="41" spans="1:3" x14ac:dyDescent="0.25">
      <c r="A41" s="14">
        <v>1</v>
      </c>
      <c r="B41" s="17" t="s">
        <v>35</v>
      </c>
      <c r="C41" s="25"/>
    </row>
    <row r="42" spans="1:3" x14ac:dyDescent="0.25">
      <c r="A42" s="14"/>
      <c r="B42" s="31" t="s">
        <v>36</v>
      </c>
      <c r="C42" s="25"/>
    </row>
    <row r="43" spans="1:3" x14ac:dyDescent="0.25">
      <c r="A43" s="14">
        <v>2</v>
      </c>
      <c r="B43" s="15" t="s">
        <v>34</v>
      </c>
      <c r="C43" s="25"/>
    </row>
    <row r="44" spans="1:3" x14ac:dyDescent="0.25">
      <c r="A44" s="14"/>
      <c r="B44" s="31" t="s">
        <v>37</v>
      </c>
      <c r="C44" s="25"/>
    </row>
    <row r="45" spans="1:3" x14ac:dyDescent="0.25">
      <c r="A45" s="14" t="s">
        <v>12</v>
      </c>
      <c r="B45" s="15" t="s">
        <v>54</v>
      </c>
      <c r="C45" s="25"/>
    </row>
    <row r="46" spans="1:3" x14ac:dyDescent="0.25">
      <c r="A46" s="14"/>
      <c r="B46" s="17" t="s">
        <v>134</v>
      </c>
      <c r="C46" s="25"/>
    </row>
    <row r="47" spans="1:3" x14ac:dyDescent="0.25">
      <c r="A47" s="14"/>
      <c r="B47" s="17" t="s">
        <v>135</v>
      </c>
      <c r="C47" s="25"/>
    </row>
    <row r="48" spans="1:3" x14ac:dyDescent="0.25">
      <c r="A48" s="17"/>
      <c r="B48" s="17" t="s">
        <v>55</v>
      </c>
      <c r="C48" s="25"/>
    </row>
  </sheetData>
  <mergeCells count="7">
    <mergeCell ref="A1:C1"/>
    <mergeCell ref="B8:C8"/>
    <mergeCell ref="A5:C5"/>
    <mergeCell ref="A2:B2"/>
    <mergeCell ref="A3:B3"/>
    <mergeCell ref="A4:C4"/>
    <mergeCell ref="A6:C6"/>
  </mergeCells>
  <pageMargins left="0.51181102362204722" right="0.31496062992125984" top="0.55118110236220474" bottom="0.55118110236220474"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49"/>
  <sheetViews>
    <sheetView workbookViewId="0">
      <selection activeCell="A13" sqref="A13"/>
    </sheetView>
  </sheetViews>
  <sheetFormatPr defaultColWidth="9" defaultRowHeight="18" x14ac:dyDescent="0.25"/>
  <cols>
    <col min="1" max="1" width="4.42578125" style="2" customWidth="1"/>
    <col min="2" max="2" width="45.28515625" style="2" customWidth="1"/>
    <col min="3" max="3" width="8.140625" style="2" customWidth="1"/>
    <col min="4" max="4" width="12.28515625" style="2" customWidth="1"/>
    <col min="5" max="5" width="8.140625" style="2" customWidth="1"/>
    <col min="6" max="6" width="10" style="2" customWidth="1"/>
    <col min="7" max="16384" width="9" style="2"/>
  </cols>
  <sheetData>
    <row r="1" spans="1:8" ht="18.75" customHeight="1" x14ac:dyDescent="0.25">
      <c r="A1" s="282" t="s">
        <v>150</v>
      </c>
      <c r="B1" s="282"/>
      <c r="C1" s="282"/>
      <c r="D1" s="282"/>
      <c r="E1" s="282"/>
      <c r="F1" s="282"/>
      <c r="G1" s="3"/>
      <c r="H1" s="3"/>
    </row>
    <row r="2" spans="1:8" x14ac:dyDescent="0.25">
      <c r="A2" s="277" t="s">
        <v>0</v>
      </c>
      <c r="B2" s="277"/>
      <c r="C2" s="4"/>
      <c r="D2" s="3"/>
      <c r="E2" s="278"/>
      <c r="F2" s="278"/>
      <c r="G2" s="5"/>
      <c r="H2" s="5"/>
    </row>
    <row r="3" spans="1:8" x14ac:dyDescent="0.25">
      <c r="A3" s="277" t="s">
        <v>19</v>
      </c>
      <c r="B3" s="277"/>
      <c r="C3" s="4"/>
      <c r="D3" s="3"/>
      <c r="E3" s="3"/>
      <c r="F3" s="4"/>
      <c r="G3" s="5"/>
      <c r="H3" s="5"/>
    </row>
    <row r="4" spans="1:8" x14ac:dyDescent="0.25">
      <c r="A4" s="278" t="s">
        <v>70</v>
      </c>
      <c r="B4" s="278"/>
      <c r="C4" s="278"/>
      <c r="D4" s="278"/>
      <c r="E4" s="278"/>
      <c r="F4" s="278"/>
      <c r="G4" s="5"/>
      <c r="H4" s="5"/>
    </row>
    <row r="5" spans="1:8" x14ac:dyDescent="0.25">
      <c r="A5" s="279" t="s">
        <v>74</v>
      </c>
      <c r="B5" s="279"/>
      <c r="C5" s="279"/>
      <c r="D5" s="279"/>
      <c r="E5" s="279"/>
      <c r="F5" s="279"/>
      <c r="G5" s="3"/>
      <c r="H5" s="5"/>
    </row>
    <row r="6" spans="1:8" x14ac:dyDescent="0.25">
      <c r="A6" s="5"/>
      <c r="B6" s="3"/>
      <c r="C6" s="5"/>
      <c r="D6" s="5"/>
      <c r="E6" s="276" t="s">
        <v>66</v>
      </c>
      <c r="F6" s="276"/>
      <c r="G6" s="5"/>
      <c r="H6" s="5"/>
    </row>
    <row r="7" spans="1:8" ht="18.75" customHeight="1" x14ac:dyDescent="0.25">
      <c r="A7" s="306" t="s">
        <v>26</v>
      </c>
      <c r="B7" s="271" t="s">
        <v>24</v>
      </c>
      <c r="C7" s="306" t="s">
        <v>77</v>
      </c>
      <c r="D7" s="273" t="s">
        <v>138</v>
      </c>
      <c r="E7" s="323" t="s">
        <v>71</v>
      </c>
      <c r="F7" s="324"/>
      <c r="G7" s="5"/>
      <c r="H7" s="5"/>
    </row>
    <row r="8" spans="1:8" ht="42" customHeight="1" x14ac:dyDescent="0.25">
      <c r="A8" s="272"/>
      <c r="B8" s="272"/>
      <c r="C8" s="307"/>
      <c r="D8" s="274"/>
      <c r="E8" s="37" t="s">
        <v>72</v>
      </c>
      <c r="F8" s="36" t="s">
        <v>73</v>
      </c>
      <c r="G8" s="5"/>
      <c r="H8" s="5"/>
    </row>
    <row r="9" spans="1:8" x14ac:dyDescent="0.25">
      <c r="A9" s="14" t="s">
        <v>4</v>
      </c>
      <c r="B9" s="53" t="s">
        <v>20</v>
      </c>
      <c r="C9" s="12"/>
      <c r="D9" s="12"/>
      <c r="E9" s="12"/>
      <c r="F9" s="12"/>
      <c r="G9" s="5"/>
      <c r="H9" s="5"/>
    </row>
    <row r="10" spans="1:8" x14ac:dyDescent="0.25">
      <c r="A10" s="14">
        <v>1</v>
      </c>
      <c r="B10" s="17" t="s">
        <v>21</v>
      </c>
      <c r="C10" s="17"/>
      <c r="D10" s="13"/>
      <c r="E10" s="13"/>
      <c r="F10" s="13"/>
      <c r="G10" s="5"/>
      <c r="H10" s="5"/>
    </row>
    <row r="11" spans="1:8" x14ac:dyDescent="0.25">
      <c r="A11" s="14">
        <v>2</v>
      </c>
      <c r="B11" s="17" t="s">
        <v>53</v>
      </c>
      <c r="C11" s="17"/>
      <c r="D11" s="13"/>
      <c r="E11" s="13"/>
      <c r="F11" s="13"/>
      <c r="G11" s="5"/>
      <c r="H11" s="5"/>
    </row>
    <row r="12" spans="1:8" x14ac:dyDescent="0.25">
      <c r="A12" s="14">
        <v>3</v>
      </c>
      <c r="B12" s="15" t="s">
        <v>22</v>
      </c>
      <c r="C12" s="15"/>
      <c r="D12" s="13"/>
      <c r="E12" s="13"/>
      <c r="F12" s="13"/>
      <c r="G12" s="5"/>
      <c r="H12" s="5"/>
    </row>
    <row r="13" spans="1:8" x14ac:dyDescent="0.25">
      <c r="A13" s="14" t="s">
        <v>14</v>
      </c>
      <c r="B13" s="53" t="s">
        <v>23</v>
      </c>
      <c r="C13" s="12"/>
      <c r="D13" s="13"/>
      <c r="E13" s="13"/>
      <c r="F13" s="13"/>
      <c r="G13" s="5"/>
      <c r="H13" s="5"/>
    </row>
    <row r="14" spans="1:8" x14ac:dyDescent="0.25">
      <c r="A14" s="14" t="s">
        <v>5</v>
      </c>
      <c r="B14" s="15" t="s">
        <v>29</v>
      </c>
      <c r="C14" s="15"/>
      <c r="D14" s="13"/>
      <c r="E14" s="13"/>
      <c r="F14" s="13"/>
      <c r="G14" s="5"/>
      <c r="H14" s="5"/>
    </row>
    <row r="15" spans="1:8" x14ac:dyDescent="0.25">
      <c r="A15" s="14">
        <v>1</v>
      </c>
      <c r="B15" s="38" t="s">
        <v>32</v>
      </c>
      <c r="C15" s="17"/>
      <c r="D15" s="13"/>
      <c r="E15" s="13"/>
      <c r="F15" s="13"/>
      <c r="G15" s="5"/>
      <c r="H15" s="5"/>
    </row>
    <row r="16" spans="1:8" x14ac:dyDescent="0.25">
      <c r="A16" s="14"/>
      <c r="B16" s="38" t="s">
        <v>99</v>
      </c>
      <c r="C16" s="17"/>
      <c r="D16" s="13"/>
      <c r="E16" s="13"/>
      <c r="F16" s="13"/>
      <c r="G16" s="5"/>
      <c r="H16" s="5"/>
    </row>
    <row r="17" spans="1:8" x14ac:dyDescent="0.25">
      <c r="A17" s="39">
        <v>2</v>
      </c>
      <c r="B17" s="38" t="s">
        <v>104</v>
      </c>
      <c r="C17" s="16"/>
      <c r="D17" s="13"/>
      <c r="E17" s="13"/>
      <c r="F17" s="13"/>
      <c r="G17" s="5"/>
      <c r="H17" s="5"/>
    </row>
    <row r="18" spans="1:8" x14ac:dyDescent="0.25">
      <c r="A18" s="39" t="s">
        <v>91</v>
      </c>
      <c r="B18" s="38" t="s">
        <v>105</v>
      </c>
      <c r="C18" s="19"/>
      <c r="D18" s="13"/>
      <c r="E18" s="13"/>
      <c r="F18" s="13"/>
      <c r="G18" s="5"/>
      <c r="H18" s="5"/>
    </row>
    <row r="19" spans="1:8" x14ac:dyDescent="0.25">
      <c r="A19" s="40"/>
      <c r="B19" s="41" t="s">
        <v>106</v>
      </c>
      <c r="C19" s="19"/>
      <c r="D19" s="13"/>
      <c r="E19" s="13"/>
      <c r="F19" s="13"/>
      <c r="G19" s="5"/>
      <c r="H19" s="5"/>
    </row>
    <row r="20" spans="1:8" x14ac:dyDescent="0.25">
      <c r="A20" s="40"/>
      <c r="B20" s="41" t="s">
        <v>107</v>
      </c>
      <c r="C20" s="19"/>
      <c r="D20" s="13"/>
      <c r="E20" s="13"/>
      <c r="F20" s="13"/>
      <c r="G20" s="5"/>
      <c r="H20" s="5"/>
    </row>
    <row r="21" spans="1:8" x14ac:dyDescent="0.25">
      <c r="A21" s="40"/>
      <c r="B21" s="41" t="s">
        <v>108</v>
      </c>
      <c r="C21" s="19"/>
      <c r="D21" s="13"/>
      <c r="E21" s="13"/>
      <c r="F21" s="13"/>
      <c r="G21" s="5"/>
      <c r="H21" s="5"/>
    </row>
    <row r="22" spans="1:8" x14ac:dyDescent="0.25">
      <c r="A22" s="39" t="s">
        <v>97</v>
      </c>
      <c r="B22" s="38" t="s">
        <v>111</v>
      </c>
      <c r="C22" s="19"/>
      <c r="D22" s="13"/>
      <c r="E22" s="13"/>
      <c r="F22" s="13"/>
      <c r="G22" s="5"/>
      <c r="H22" s="5"/>
    </row>
    <row r="23" spans="1:8" x14ac:dyDescent="0.25">
      <c r="A23" s="14">
        <v>3</v>
      </c>
      <c r="B23" s="38" t="s">
        <v>112</v>
      </c>
      <c r="C23" s="13"/>
      <c r="D23" s="13"/>
      <c r="E23" s="13"/>
      <c r="F23" s="13"/>
      <c r="G23" s="5"/>
      <c r="H23" s="5"/>
    </row>
    <row r="24" spans="1:8" x14ac:dyDescent="0.25">
      <c r="A24" s="14"/>
      <c r="B24" s="38" t="s">
        <v>111</v>
      </c>
      <c r="C24" s="13"/>
      <c r="D24" s="23"/>
      <c r="E24" s="23"/>
      <c r="F24" s="23"/>
      <c r="G24" s="21"/>
      <c r="H24" s="8"/>
    </row>
    <row r="25" spans="1:8" x14ac:dyDescent="0.25">
      <c r="A25" s="14">
        <v>4</v>
      </c>
      <c r="B25" s="38" t="s">
        <v>113</v>
      </c>
      <c r="C25" s="13"/>
      <c r="D25" s="24"/>
      <c r="E25" s="24"/>
      <c r="F25" s="24"/>
      <c r="G25" s="22"/>
      <c r="H25" s="5"/>
    </row>
    <row r="26" spans="1:8" ht="18.75" customHeight="1" x14ac:dyDescent="0.25">
      <c r="A26" s="14"/>
      <c r="B26" s="38" t="s">
        <v>111</v>
      </c>
      <c r="C26" s="18"/>
      <c r="D26" s="13"/>
      <c r="E26" s="13"/>
      <c r="F26" s="12"/>
      <c r="G26" s="5"/>
      <c r="H26" s="5"/>
    </row>
    <row r="27" spans="1:8" x14ac:dyDescent="0.25">
      <c r="A27" s="14">
        <v>5</v>
      </c>
      <c r="B27" s="38" t="s">
        <v>116</v>
      </c>
      <c r="C27" s="18"/>
      <c r="D27" s="13"/>
      <c r="E27" s="13"/>
      <c r="F27" s="18"/>
      <c r="G27" s="5"/>
      <c r="H27" s="5"/>
    </row>
    <row r="28" spans="1:8" x14ac:dyDescent="0.25">
      <c r="A28" s="14"/>
      <c r="B28" s="38" t="s">
        <v>111</v>
      </c>
      <c r="C28" s="25"/>
      <c r="D28" s="25"/>
      <c r="E28" s="25"/>
      <c r="F28" s="25"/>
    </row>
    <row r="29" spans="1:8" x14ac:dyDescent="0.25">
      <c r="A29" s="14">
        <v>6</v>
      </c>
      <c r="B29" s="38" t="s">
        <v>139</v>
      </c>
      <c r="C29" s="25"/>
      <c r="D29" s="25"/>
      <c r="E29" s="25"/>
      <c r="F29" s="25"/>
    </row>
    <row r="30" spans="1:8" x14ac:dyDescent="0.25">
      <c r="A30" s="14"/>
      <c r="B30" s="38" t="s">
        <v>111</v>
      </c>
      <c r="C30" s="25"/>
      <c r="D30" s="25"/>
      <c r="E30" s="25"/>
      <c r="F30" s="25"/>
    </row>
    <row r="31" spans="1:8" x14ac:dyDescent="0.25">
      <c r="A31" s="14">
        <v>7</v>
      </c>
      <c r="B31" s="38" t="s">
        <v>31</v>
      </c>
      <c r="C31" s="25"/>
      <c r="D31" s="25"/>
      <c r="E31" s="25"/>
      <c r="F31" s="25"/>
    </row>
    <row r="32" spans="1:8" x14ac:dyDescent="0.25">
      <c r="A32" s="14"/>
      <c r="B32" s="38" t="s">
        <v>111</v>
      </c>
      <c r="C32" s="25"/>
      <c r="D32" s="25"/>
      <c r="E32" s="25"/>
      <c r="F32" s="25"/>
    </row>
    <row r="33" spans="1:6" x14ac:dyDescent="0.25">
      <c r="A33" s="14">
        <v>8</v>
      </c>
      <c r="B33" s="38" t="s">
        <v>124</v>
      </c>
      <c r="C33" s="25"/>
      <c r="D33" s="25"/>
      <c r="E33" s="25"/>
      <c r="F33" s="25"/>
    </row>
    <row r="34" spans="1:6" x14ac:dyDescent="0.25">
      <c r="A34" s="14"/>
      <c r="B34" s="38" t="s">
        <v>111</v>
      </c>
      <c r="C34" s="25"/>
      <c r="D34" s="25"/>
      <c r="E34" s="25"/>
      <c r="F34" s="25"/>
    </row>
    <row r="35" spans="1:6" x14ac:dyDescent="0.25">
      <c r="A35" s="14">
        <v>9</v>
      </c>
      <c r="B35" s="38" t="s">
        <v>127</v>
      </c>
      <c r="C35" s="25"/>
      <c r="D35" s="25"/>
      <c r="E35" s="25"/>
      <c r="F35" s="25"/>
    </row>
    <row r="36" spans="1:6" x14ac:dyDescent="0.25">
      <c r="A36" s="14"/>
      <c r="B36" s="38" t="s">
        <v>111</v>
      </c>
      <c r="C36" s="25"/>
      <c r="D36" s="25"/>
      <c r="E36" s="25"/>
      <c r="F36" s="25"/>
    </row>
    <row r="37" spans="1:6" x14ac:dyDescent="0.25">
      <c r="A37" s="14">
        <v>10</v>
      </c>
      <c r="B37" s="38" t="s">
        <v>30</v>
      </c>
      <c r="C37" s="25"/>
      <c r="D37" s="25"/>
      <c r="E37" s="25"/>
      <c r="F37" s="25"/>
    </row>
    <row r="38" spans="1:6" x14ac:dyDescent="0.25">
      <c r="A38" s="14"/>
      <c r="B38" s="38" t="s">
        <v>111</v>
      </c>
      <c r="C38" s="25"/>
      <c r="D38" s="25"/>
      <c r="E38" s="25"/>
      <c r="F38" s="25"/>
    </row>
    <row r="39" spans="1:6" x14ac:dyDescent="0.25">
      <c r="A39" s="14" t="s">
        <v>9</v>
      </c>
      <c r="B39" s="15" t="s">
        <v>34</v>
      </c>
      <c r="C39" s="25"/>
      <c r="D39" s="25"/>
      <c r="E39" s="25"/>
      <c r="F39" s="25"/>
    </row>
    <row r="40" spans="1:6" x14ac:dyDescent="0.25">
      <c r="A40" s="14">
        <v>1</v>
      </c>
      <c r="B40" s="17" t="s">
        <v>35</v>
      </c>
      <c r="C40" s="25"/>
      <c r="D40" s="25"/>
      <c r="E40" s="25"/>
      <c r="F40" s="25"/>
    </row>
    <row r="41" spans="1:6" ht="31.5" x14ac:dyDescent="0.25">
      <c r="A41" s="14"/>
      <c r="B41" s="31" t="s">
        <v>36</v>
      </c>
      <c r="C41" s="25"/>
      <c r="D41" s="25"/>
      <c r="E41" s="25"/>
      <c r="F41" s="25"/>
    </row>
    <row r="42" spans="1:6" x14ac:dyDescent="0.25">
      <c r="A42" s="14">
        <v>2</v>
      </c>
      <c r="B42" s="15" t="s">
        <v>34</v>
      </c>
      <c r="C42" s="25"/>
      <c r="D42" s="25"/>
      <c r="E42" s="25"/>
      <c r="F42" s="25"/>
    </row>
    <row r="43" spans="1:6" x14ac:dyDescent="0.25">
      <c r="A43" s="14"/>
      <c r="B43" s="31" t="s">
        <v>37</v>
      </c>
      <c r="C43" s="25"/>
      <c r="D43" s="25"/>
      <c r="E43" s="25"/>
      <c r="F43" s="25"/>
    </row>
    <row r="44" spans="1:6" ht="20.25" customHeight="1" x14ac:dyDescent="0.25">
      <c r="A44" s="14" t="s">
        <v>12</v>
      </c>
      <c r="B44" s="55" t="s">
        <v>54</v>
      </c>
      <c r="C44" s="25"/>
      <c r="D44" s="25"/>
      <c r="E44" s="25"/>
      <c r="F44" s="25"/>
    </row>
    <row r="45" spans="1:6" x14ac:dyDescent="0.25">
      <c r="A45" s="14"/>
      <c r="B45" s="17" t="s">
        <v>134</v>
      </c>
      <c r="C45" s="25"/>
      <c r="D45" s="25"/>
      <c r="E45" s="25"/>
      <c r="F45" s="25"/>
    </row>
    <row r="46" spans="1:6" x14ac:dyDescent="0.25">
      <c r="A46" s="14"/>
      <c r="B46" s="17" t="s">
        <v>135</v>
      </c>
      <c r="C46" s="25"/>
      <c r="D46" s="25"/>
      <c r="E46" s="25"/>
      <c r="F46" s="25"/>
    </row>
    <row r="47" spans="1:6" x14ac:dyDescent="0.25">
      <c r="A47" s="17"/>
      <c r="B47" s="17" t="s">
        <v>55</v>
      </c>
      <c r="C47" s="25"/>
      <c r="D47" s="25"/>
      <c r="E47" s="25"/>
      <c r="F47" s="25"/>
    </row>
    <row r="48" spans="1:6" x14ac:dyDescent="0.25">
      <c r="D48" s="321" t="s">
        <v>136</v>
      </c>
      <c r="E48" s="321"/>
      <c r="F48" s="321"/>
    </row>
    <row r="49" spans="4:6" x14ac:dyDescent="0.25">
      <c r="D49" s="322" t="s">
        <v>137</v>
      </c>
      <c r="E49" s="322"/>
      <c r="F49" s="322"/>
    </row>
  </sheetData>
  <mergeCells count="14">
    <mergeCell ref="D48:F48"/>
    <mergeCell ref="D49:F49"/>
    <mergeCell ref="E6:F6"/>
    <mergeCell ref="A7:A8"/>
    <mergeCell ref="B7:B8"/>
    <mergeCell ref="C7:C8"/>
    <mergeCell ref="D7:D8"/>
    <mergeCell ref="E7:F7"/>
    <mergeCell ref="A1:F1"/>
    <mergeCell ref="A5:F5"/>
    <mergeCell ref="A2:B2"/>
    <mergeCell ref="E2:F2"/>
    <mergeCell ref="A3:B3"/>
    <mergeCell ref="A4:F4"/>
  </mergeCells>
  <pageMargins left="0.51181102362204722" right="0.11811023622047245" top="0.55118110236220474" bottom="0.55118110236220474" header="0.31496062992125984" footer="0.31496062992125984"/>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4E03ED5-AE04-4236-BEE2-7BE1480BE0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79D0264D-01EB-4531-8483-8A2F83FC3EF6}">
  <ds:schemaRefs>
    <ds:schemaRef ds:uri="http://schemas.microsoft.com/sharepoint/v3/contenttype/forms"/>
  </ds:schemaRefs>
</ds:datastoreItem>
</file>

<file path=customXml/itemProps3.xml><?xml version="1.0" encoding="utf-8"?>
<ds:datastoreItem xmlns:ds="http://schemas.openxmlformats.org/officeDocument/2006/customXml" ds:itemID="{7B59EE4C-9619-46D8-8FE8-306FE19C126F}">
  <ds:schemaRefs>
    <ds:schemaRef ds:uri="http://schemas.microsoft.com/office/2006/documentManagement/types"/>
    <ds:schemaRef ds:uri="http://purl.org/dc/elements/1.1/"/>
    <ds:schemaRef ds:uri="http://schemas.microsoft.com/office/infopath/2007/PartnerControls"/>
    <ds:schemaRef ds:uri="http://www.w3.org/XML/1998/namespace"/>
    <ds:schemaRef ds:uri="http://schemas.microsoft.com/office/2006/metadata/properties"/>
    <ds:schemaRef ds:uri="http://purl.org/dc/terms/"/>
    <ds:schemaRef ds:uri="http://schemas.openxmlformats.org/package/2006/metadata/core-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12</vt:i4>
      </vt:variant>
    </vt:vector>
  </HeadingPairs>
  <TitlesOfParts>
    <vt:vector size="25" baseType="lpstr">
      <vt:lpstr>Bieu 1</vt:lpstr>
      <vt:lpstr>Bieu 2</vt:lpstr>
      <vt:lpstr>Bieu 3(cap I)</vt:lpstr>
      <vt:lpstr>cấp 3 VPS</vt:lpstr>
      <vt:lpstr>Bieu 4 (QTOAN)</vt:lpstr>
      <vt:lpstr>Toàn ngành</vt:lpstr>
      <vt:lpstr>Bieu 6</vt:lpstr>
      <vt:lpstr>Bieu 7</vt:lpstr>
      <vt:lpstr>Bieu 8</vt:lpstr>
      <vt:lpstr>Bieu 9</vt:lpstr>
      <vt:lpstr>Bieu 10</vt:lpstr>
      <vt:lpstr>Sở GTVT</vt:lpstr>
      <vt:lpstr>THuyết minh</vt:lpstr>
      <vt:lpstr>'Bieu 1'!Print_Titles</vt:lpstr>
      <vt:lpstr>'Bieu 10'!Print_Titles</vt:lpstr>
      <vt:lpstr>'Bieu 2'!Print_Titles</vt:lpstr>
      <vt:lpstr>'Bieu 3(cap I)'!Print_Titles</vt:lpstr>
      <vt:lpstr>'Bieu 4 (QTOAN)'!Print_Titles</vt:lpstr>
      <vt:lpstr>'Bieu 6'!Print_Titles</vt:lpstr>
      <vt:lpstr>'Bieu 7'!Print_Titles</vt:lpstr>
      <vt:lpstr>'Bieu 8'!Print_Titles</vt:lpstr>
      <vt:lpstr>'Bieu 9'!Print_Titles</vt:lpstr>
      <vt:lpstr>'cấp 3 VPS'!Print_Titles</vt:lpstr>
      <vt:lpstr>'Sở GTVT'!Print_Titles</vt:lpstr>
      <vt:lpstr>'Toàn ngành'!Print_Titles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nguyenthuthuy1</dc:creator>
  <cp:lastModifiedBy>USER</cp:lastModifiedBy>
  <cp:lastPrinted>2024-11-25T02:09:24Z</cp:lastPrinted>
  <dcterms:created xsi:type="dcterms:W3CDTF">2016-10-14T10:52:32Z</dcterms:created>
  <dcterms:modified xsi:type="dcterms:W3CDTF">2024-11-30T02:47:27Z</dcterms:modified>
</cp:coreProperties>
</file>